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departamento\Downloads\"/>
    </mc:Choice>
  </mc:AlternateContent>
  <xr:revisionPtr revIDLastSave="0" documentId="13_ncr:1_{82176F31-1F1C-4F8D-8391-686047DB7AC4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Numeralia feb-jun 2022" sheetId="2" r:id="rId1"/>
  </sheets>
  <definedNames>
    <definedName name="_xlnm.Print_Titles" localSheetId="0">'Numeralia feb-jun 2022'!$1:$5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0" i="2" l="1"/>
  <c r="B119" i="2"/>
  <c r="B148" i="2" l="1"/>
  <c r="B141" i="2" l="1"/>
  <c r="M127" i="2"/>
  <c r="B301" i="2" l="1"/>
  <c r="D73" i="2" l="1"/>
  <c r="N295" i="2"/>
  <c r="M295" i="2"/>
  <c r="B297" i="2"/>
  <c r="N58" i="2" l="1"/>
  <c r="M58" i="2"/>
  <c r="N65" i="2"/>
  <c r="B113" i="2" l="1"/>
  <c r="M112" i="2" l="1"/>
  <c r="B260" i="2" l="1"/>
  <c r="B242" i="2" l="1"/>
  <c r="B237" i="2"/>
  <c r="B233" i="2"/>
  <c r="B229" i="2"/>
  <c r="B225" i="2"/>
  <c r="B221" i="2"/>
  <c r="B217" i="2"/>
  <c r="B205" i="2"/>
  <c r="B201" i="2"/>
  <c r="B193" i="2"/>
  <c r="B189" i="2"/>
  <c r="B185" i="2"/>
  <c r="N127" i="2" l="1"/>
  <c r="M96" i="2"/>
  <c r="N84" i="2"/>
  <c r="M84" i="2"/>
  <c r="M375" i="2" l="1"/>
  <c r="M368" i="2"/>
  <c r="N42" i="2" l="1"/>
  <c r="M42" i="2"/>
  <c r="B44" i="2"/>
  <c r="B94" i="2"/>
  <c r="B93" i="2"/>
  <c r="B381" i="2" l="1"/>
  <c r="B380" i="2"/>
  <c r="B379" i="2"/>
  <c r="B378" i="2"/>
  <c r="B377" i="2"/>
  <c r="B376" i="2"/>
  <c r="N375" i="2"/>
  <c r="B374" i="2"/>
  <c r="B373" i="2"/>
  <c r="B372" i="2"/>
  <c r="B371" i="2"/>
  <c r="B370" i="2"/>
  <c r="B369" i="2"/>
  <c r="N368" i="2"/>
  <c r="B367" i="2"/>
  <c r="B366" i="2"/>
  <c r="B365" i="2"/>
  <c r="B364" i="2"/>
  <c r="B363" i="2"/>
  <c r="B362" i="2"/>
  <c r="N361" i="2"/>
  <c r="M361" i="2"/>
  <c r="B360" i="2"/>
  <c r="B359" i="2"/>
  <c r="B358" i="2"/>
  <c r="B357" i="2"/>
  <c r="B356" i="2"/>
  <c r="B355" i="2"/>
  <c r="N354" i="2"/>
  <c r="M354" i="2"/>
  <c r="B353" i="2"/>
  <c r="B352" i="2"/>
  <c r="B351" i="2"/>
  <c r="B350" i="2"/>
  <c r="B349" i="2"/>
  <c r="B348" i="2"/>
  <c r="N347" i="2"/>
  <c r="M347" i="2"/>
  <c r="B330" i="2"/>
  <c r="B328" i="2"/>
  <c r="B327" i="2"/>
  <c r="B326" i="2"/>
  <c r="N325" i="2"/>
  <c r="M325" i="2"/>
  <c r="B323" i="2"/>
  <c r="B322" i="2"/>
  <c r="B321" i="2"/>
  <c r="B320" i="2"/>
  <c r="B319" i="2"/>
  <c r="N318" i="2"/>
  <c r="M318" i="2"/>
  <c r="B317" i="2"/>
  <c r="B316" i="2"/>
  <c r="B315" i="2"/>
  <c r="B314" i="2"/>
  <c r="N313" i="2"/>
  <c r="M313" i="2"/>
  <c r="B312" i="2"/>
  <c r="B311" i="2"/>
  <c r="B310" i="2"/>
  <c r="B309" i="2"/>
  <c r="B308" i="2"/>
  <c r="B307" i="2"/>
  <c r="N306" i="2"/>
  <c r="M306" i="2"/>
  <c r="B354" i="2" l="1"/>
  <c r="N346" i="2"/>
  <c r="B368" i="2"/>
  <c r="B375" i="2"/>
  <c r="B347" i="2"/>
  <c r="B361" i="2"/>
  <c r="M346" i="2"/>
  <c r="B325" i="2"/>
  <c r="M305" i="2"/>
  <c r="B318" i="2"/>
  <c r="B306" i="2"/>
  <c r="N305" i="2"/>
  <c r="B313" i="2"/>
  <c r="B180" i="2"/>
  <c r="B346" i="2" l="1"/>
  <c r="B305" i="2"/>
  <c r="B296" i="2"/>
  <c r="B295" i="2"/>
  <c r="B181" i="2"/>
  <c r="B182" i="2"/>
  <c r="B179" i="2"/>
  <c r="B62" i="2" l="1"/>
  <c r="B145" i="2" l="1"/>
  <c r="B144" i="2"/>
  <c r="B143" i="2"/>
  <c r="B142" i="2"/>
  <c r="B140" i="2"/>
  <c r="B139" i="2"/>
  <c r="B138" i="2"/>
  <c r="B137" i="2"/>
  <c r="B155" i="2" l="1"/>
  <c r="B154" i="2"/>
  <c r="N153" i="2"/>
  <c r="M153" i="2"/>
  <c r="B153" i="2" l="1"/>
  <c r="B101" i="2" l="1"/>
  <c r="B86" i="2"/>
  <c r="B90" i="2"/>
  <c r="B89" i="2"/>
  <c r="N35" i="2"/>
  <c r="M35" i="2"/>
  <c r="B41" i="2"/>
  <c r="B40" i="2"/>
  <c r="B52" i="2"/>
  <c r="B56" i="2"/>
  <c r="B340" i="2" l="1"/>
  <c r="B341" i="2"/>
  <c r="M65" i="2" l="1"/>
  <c r="B49" i="2" l="1"/>
  <c r="B152" i="2" l="1"/>
  <c r="B151" i="2"/>
  <c r="B149" i="2"/>
  <c r="B147" i="2"/>
  <c r="N146" i="2"/>
  <c r="M146" i="2"/>
  <c r="B150" i="2"/>
  <c r="B146" i="2" l="1"/>
  <c r="B134" i="2"/>
  <c r="N132" i="2"/>
  <c r="M132" i="2"/>
  <c r="B253" i="2" l="1"/>
  <c r="B250" i="2"/>
  <c r="B247" i="2"/>
  <c r="B246" i="2" l="1"/>
  <c r="B342" i="2" l="1"/>
  <c r="M339" i="2"/>
  <c r="B338" i="2"/>
  <c r="B337" i="2"/>
  <c r="B336" i="2"/>
  <c r="M335" i="2"/>
  <c r="B269" i="2"/>
  <c r="B256" i="2"/>
  <c r="N136" i="2"/>
  <c r="N135" i="2" s="1"/>
  <c r="M136" i="2"/>
  <c r="M135" i="2" s="1"/>
  <c r="B133" i="2"/>
  <c r="B132" i="2" s="1"/>
  <c r="B131" i="2"/>
  <c r="B130" i="2"/>
  <c r="B129" i="2"/>
  <c r="B128" i="2"/>
  <c r="N118" i="2"/>
  <c r="N117" i="2" s="1"/>
  <c r="M118" i="2"/>
  <c r="B114" i="2"/>
  <c r="N112" i="2"/>
  <c r="B111" i="2"/>
  <c r="B110" i="2"/>
  <c r="B109" i="2"/>
  <c r="B108" i="2"/>
  <c r="B107" i="2"/>
  <c r="B106" i="2"/>
  <c r="N105" i="2"/>
  <c r="M105" i="2"/>
  <c r="M95" i="2" s="1"/>
  <c r="B104" i="2"/>
  <c r="B103" i="2"/>
  <c r="B102" i="2"/>
  <c r="B100" i="2"/>
  <c r="B99" i="2"/>
  <c r="B98" i="2"/>
  <c r="B97" i="2"/>
  <c r="N96" i="2"/>
  <c r="B92" i="2"/>
  <c r="B91" i="2" s="1"/>
  <c r="B88" i="2"/>
  <c r="B87" i="2"/>
  <c r="B85" i="2"/>
  <c r="B67" i="2"/>
  <c r="B66" i="2"/>
  <c r="B64" i="2"/>
  <c r="B63" i="2"/>
  <c r="B61" i="2"/>
  <c r="B60" i="2"/>
  <c r="B59" i="2"/>
  <c r="B57" i="2"/>
  <c r="B55" i="2"/>
  <c r="B54" i="2"/>
  <c r="B53" i="2"/>
  <c r="B51" i="2"/>
  <c r="B50" i="2"/>
  <c r="B48" i="2"/>
  <c r="N47" i="2"/>
  <c r="M47" i="2"/>
  <c r="B45" i="2"/>
  <c r="B43" i="2"/>
  <c r="B39" i="2"/>
  <c r="B38" i="2"/>
  <c r="B37" i="2"/>
  <c r="B36" i="2"/>
  <c r="B27" i="2"/>
  <c r="M117" i="2" l="1"/>
  <c r="B117" i="2" s="1"/>
  <c r="B118" i="2"/>
  <c r="B58" i="2"/>
  <c r="B288" i="2" s="1"/>
  <c r="B287" i="2" s="1"/>
  <c r="N95" i="2"/>
  <c r="B42" i="2"/>
  <c r="B84" i="2"/>
  <c r="B35" i="2"/>
  <c r="B278" i="2" s="1"/>
  <c r="B339" i="2"/>
  <c r="M83" i="2"/>
  <c r="M82" i="2" s="1"/>
  <c r="M34" i="2"/>
  <c r="N126" i="2"/>
  <c r="B127" i="2"/>
  <c r="B126" i="2" s="1"/>
  <c r="B170" i="2" s="1"/>
  <c r="B335" i="2"/>
  <c r="B105" i="2"/>
  <c r="B112" i="2"/>
  <c r="M126" i="2"/>
  <c r="M46" i="2"/>
  <c r="B47" i="2"/>
  <c r="B285" i="2" s="1"/>
  <c r="N83" i="2"/>
  <c r="B96" i="2"/>
  <c r="B136" i="2"/>
  <c r="B135" i="2" s="1"/>
  <c r="B167" i="2" s="1"/>
  <c r="N34" i="2"/>
  <c r="N46" i="2"/>
  <c r="B65" i="2"/>
  <c r="B162" i="2" l="1"/>
  <c r="B281" i="2"/>
  <c r="B280" i="2" s="1"/>
  <c r="B291" i="2"/>
  <c r="B290" i="2" s="1"/>
  <c r="N82" i="2"/>
  <c r="B334" i="2"/>
  <c r="N125" i="2"/>
  <c r="B34" i="2"/>
  <c r="B73" i="2" s="1"/>
  <c r="B83" i="2"/>
  <c r="M33" i="2"/>
  <c r="B95" i="2"/>
  <c r="M125" i="2"/>
  <c r="B125" i="2"/>
  <c r="B159" i="2" s="1"/>
  <c r="B46" i="2"/>
  <c r="N33" i="2"/>
  <c r="B284" i="2"/>
  <c r="B277" i="2"/>
  <c r="B276" i="2" l="1"/>
  <c r="B283" i="2"/>
  <c r="B33" i="2"/>
  <c r="B82" i="2"/>
</calcChain>
</file>

<file path=xl/sharedStrings.xml><?xml version="1.0" encoding="utf-8"?>
<sst xmlns="http://schemas.openxmlformats.org/spreadsheetml/2006/main" count="368" uniqueCount="206">
  <si>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</si>
  <si>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</si>
  <si>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</si>
  <si>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</si>
  <si>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</si>
  <si>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</si>
  <si>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</si>
  <si>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</si>
  <si>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</si>
  <si>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</si>
  <si>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</si>
  <si>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</si>
  <si>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</si>
  <si>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</si>
  <si>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</si>
  <si>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</si>
  <si>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</si>
  <si>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</si>
  <si>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</si>
  <si>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</si>
  <si>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</si>
  <si>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</si>
  <si>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</si>
  <si>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</si>
  <si>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</si>
  <si>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</si>
  <si>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</si>
  <si>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</si>
  <si>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 xml:space="preserve">Sistema Nacional de Bachillerato </t>
  </si>
  <si>
    <t>Calidad de los programas educativos</t>
  </si>
  <si>
    <t>Porcentaje</t>
  </si>
  <si>
    <t>Admisión</t>
  </si>
  <si>
    <t>Total de admitidos al Centro de Enseñanza Técnica Industrial</t>
  </si>
  <si>
    <t>Admitidos en Educación Superior</t>
  </si>
  <si>
    <t>Ingeniería en Diseño Electrónico y Sistemas Inteligentes</t>
  </si>
  <si>
    <t>Admitidos en Educación Media Superior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</si>
  <si>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</si>
  <si>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</si>
  <si>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</si>
  <si>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</si>
  <si>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</si>
  <si>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</si>
  <si>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</si>
  <si>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</si>
  <si>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</si>
  <si>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</si>
  <si>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</si>
  <si>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</si>
  <si>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</si>
  <si>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</si>
  <si>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</si>
  <si>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</si>
  <si>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</si>
  <si>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</si>
  <si>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</si>
  <si>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</si>
  <si>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</si>
  <si>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</si>
  <si>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</si>
  <si>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</si>
  <si>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</si>
  <si>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</si>
  <si>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</si>
  <si>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</si>
  <si>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</si>
  <si>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</si>
  <si>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</si>
  <si>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</si>
  <si>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</si>
  <si>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</si>
  <si>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</si>
  <si>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</si>
  <si>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</si>
  <si>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</si>
  <si>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</si>
  <si>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</si>
  <si>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</si>
  <si>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</si>
  <si>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</si>
  <si>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</si>
  <si>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</si>
  <si>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</si>
  <si>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</si>
  <si>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</si>
  <si>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</si>
  <si>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</si>
  <si>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</si>
  <si>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</si>
  <si>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</si>
  <si>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</si>
  <si>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</si>
  <si>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</si>
  <si>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</si>
  <si>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</si>
  <si>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</si>
  <si>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</si>
  <si>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</si>
  <si>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</si>
  <si>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</si>
  <si>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</si>
  <si>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</si>
  <si>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</si>
  <si>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</si>
  <si>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</si>
  <si>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</si>
  <si>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</si>
  <si>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</si>
  <si>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</si>
  <si>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</si>
  <si>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</si>
  <si>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</si>
  <si>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</si>
  <si>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</si>
  <si>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</si>
  <si>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</si>
  <si>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</si>
  <si>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</si>
  <si>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</si>
  <si>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Número de ejemplares disponibles para consulta</t>
  </si>
  <si>
    <t xml:space="preserve">Biblioteca en Colomos </t>
  </si>
  <si>
    <t>Biblioteca en Tonalá</t>
  </si>
  <si>
    <t>Biblioteca en Río Santiago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</si>
  <si>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</si>
  <si>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</si>
  <si>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</si>
  <si>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</si>
  <si>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</si>
  <si>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</si>
  <si>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</si>
  <si>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</si>
  <si>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</si>
  <si>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</si>
  <si>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</si>
  <si>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</si>
  <si>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</si>
  <si>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</si>
  <si>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</si>
  <si>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</si>
  <si>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</si>
  <si>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</si>
  <si>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</si>
  <si>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</si>
  <si>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 xml:space="preserve">Porcentaje de egreso de educación media superior </t>
  </si>
  <si>
    <t>Ingeniería en Tecnología de Software</t>
  </si>
  <si>
    <t>Ingeniería Civil Sustentable</t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</si>
  <si>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</si>
  <si>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</si>
  <si>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</si>
  <si>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</si>
  <si>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</si>
  <si>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</si>
  <si>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</si>
  <si>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</si>
  <si>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</si>
  <si>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</si>
  <si>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</si>
  <si>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</si>
  <si>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</si>
  <si>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</si>
  <si>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</si>
  <si>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</si>
  <si>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</si>
  <si>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*Educación Media Superior: Las becas para este nivel se otrogaron a través del Programa de Becas Benito Juárez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</si>
  <si>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En 2019 los Planteles Colomos y Tonalá no contaron con documento vigente sobre su nivel de incorporación al PC-SINEMS. </t>
  </si>
  <si>
    <t>Egreso</t>
  </si>
  <si>
    <t>Tecnólogo Desarrollo de Software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</si>
  <si>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</si>
  <si>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</si>
  <si>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</si>
  <si>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</si>
  <si>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</si>
  <si>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</si>
  <si>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</si>
  <si>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Candidato SIN</t>
  </si>
  <si>
    <t>Miembros del Sistema Nacional de Investigadores (SNI) Nivel 1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</si>
  <si>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</si>
  <si>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>* Durante el tercer trimestre se estará integrando una base de datos con los alumnos que están participando en los
proyectos de investigación vigentes en el CETI.</t>
  </si>
  <si>
    <t xml:space="preserve">2 Carreras de Educación Superior del Plantel Colomos acreditadas por CACEI, Plan 2007 </t>
  </si>
  <si>
    <t>Porcentaje de egreso de tipo medio superior y superior (Tradicional)</t>
  </si>
  <si>
    <t>Egresados en Educación Superior</t>
  </si>
  <si>
    <t xml:space="preserve">Porcentaje de egreso de tipo medio superior y superior (Generacional) </t>
  </si>
  <si>
    <t>Semestre feb-jun 2022</t>
  </si>
  <si>
    <t>Total de proyectos de investigación en desarrollo en feb . jun 2022</t>
  </si>
  <si>
    <t>Al 30 de junio de 2022</t>
  </si>
  <si>
    <t>Programas activos de becas al mes de junio de 2022</t>
  </si>
  <si>
    <t>Becas de Educación Superior (semestre feb-jun 2022).</t>
  </si>
  <si>
    <t>Becas de Educación Superior (semestre ago-dic 2022).</t>
  </si>
  <si>
    <t>Total de Horas Asignatura autorizadas al 30 de junio de 2022</t>
  </si>
  <si>
    <t>N/D</t>
  </si>
  <si>
    <t>Número de alumnos que ingresan en el ciclo escolar t-4 (ago - dic 2018)</t>
  </si>
  <si>
    <t>Número de alumnos que egresan en el ciclo escolar t (feb - jun 2022)</t>
  </si>
  <si>
    <t>Número de alumnos que ingresan en el ciclo escolar t-4) (ago - dic 2018)</t>
  </si>
  <si>
    <t>Total del personal docente de EMS que imparte tutoría en el semestre feb - jun 2022.</t>
  </si>
  <si>
    <t>Docentes que imparten el servicio de tutoría</t>
  </si>
  <si>
    <t xml:space="preserve">Matrícula de licenciatura en programas reconocidos por su calidad atendida en el año t </t>
  </si>
  <si>
    <t>Matrícula feb - jun 2022</t>
  </si>
  <si>
    <t>Al 30 de julio de 2022</t>
  </si>
  <si>
    <t>(Fecha de actualización 01 de agosto de 2023)</t>
  </si>
  <si>
    <t>Ingeniería Tecnología de Software</t>
  </si>
  <si>
    <t>Tecnólogo Electrónica y Comunicaciones</t>
  </si>
  <si>
    <t>Tecnólogo Mecánico en Máquinas-Herramienta</t>
  </si>
  <si>
    <t>Ingeniería Desarrollo Electrónico y Sistemas Inteligentes</t>
  </si>
  <si>
    <t xml:space="preserve">Tecnólogo Control Automático e Instrumentación </t>
  </si>
  <si>
    <t xml:space="preserve">Tecnólogo Construcción </t>
  </si>
  <si>
    <t xml:space="preserve">Tecnólogo Sistemas Electrónicos y Telecomunicaciones </t>
  </si>
  <si>
    <t>Tecnólogo Diseñó y Mecánica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</si>
</sst>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indexed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3" fillId="13" borderId="0" applyNumberFormat="0" applyBorder="0" applyAlignment="0" applyProtection="0"/>
  </cellStyleXfs>
  <cellXfs count="203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/>
    </xf>
    <xf numFmtId="9" fontId="5" fillId="0" borderId="0" xfId="0" applyNumberFormat="1" applyFont="1" applyBorder="1" applyAlignment="1">
      <alignment vertical="center" wrapText="1"/>
    </xf>
    <xf numFmtId="9" fontId="5" fillId="0" borderId="10" xfId="0" applyNumberFormat="1" applyFont="1" applyBorder="1" applyAlignment="1">
      <alignment vertical="center" wrapText="1"/>
    </xf>
    <xf numFmtId="0" fontId="17" fillId="6" borderId="1" xfId="0" applyFont="1" applyFill="1" applyBorder="1" applyAlignment="1">
      <alignment horizontal="right" vertical="center"/>
    </xf>
    <xf numFmtId="164" fontId="8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right" vertical="center"/>
    </xf>
    <xf numFmtId="0" fontId="0" fillId="11" borderId="1" xfId="0" applyFill="1" applyBorder="1"/>
    <xf numFmtId="0" fontId="5" fillId="0" borderId="1" xfId="0" applyFont="1" applyBorder="1" applyAlignment="1">
      <alignment vertical="center" wrapText="1"/>
    </xf>
    <xf numFmtId="0" fontId="15" fillId="0" borderId="0" xfId="1" applyFill="1"/>
    <xf numFmtId="0" fontId="5" fillId="5" borderId="5" xfId="0" applyFont="1" applyFill="1" applyBorder="1" applyAlignment="1">
      <alignment horizontal="left" vertical="center" wrapText="1"/>
    </xf>
    <xf numFmtId="0" fontId="15" fillId="0" borderId="12" xfId="1" applyFill="1" applyBorder="1"/>
    <xf numFmtId="0" fontId="15" fillId="0" borderId="11" xfId="1" applyFill="1" applyBorder="1"/>
    <xf numFmtId="0" fontId="5" fillId="5" borderId="5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24" fillId="0" borderId="1" xfId="3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7" fillId="0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9" borderId="2" xfId="0" applyNumberFormat="1" applyFont="1" applyFill="1" applyBorder="1" applyAlignment="1">
      <alignment horizontal="center" vertical="center" wrapText="1"/>
    </xf>
    <xf numFmtId="0" fontId="5" fillId="9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16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7" fillId="0" borderId="9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3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right" wrapText="1"/>
    </xf>
    <xf numFmtId="3" fontId="17" fillId="1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wrapText="1"/>
    </xf>
    <xf numFmtId="1" fontId="8" fillId="6" borderId="1" xfId="0" applyNumberFormat="1" applyFont="1" applyFill="1" applyBorder="1" applyAlignment="1">
      <alignment horizontal="right" vertical="center"/>
    </xf>
  </cellXfs>
  <cellStyles count="4">
    <cellStyle name="Hipervínculo" xfId="1" builtinId="8"/>
    <cellStyle name="Incorrecto" xfId="3" builtinId="2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</dgm:pt>
    <dgm:pt modelId="{D20C3531-5A11-4385-8AA4-9FF57159700F}" type="pres">
      <dgm:prSet presAssocID="{78493203-1808-461F-B372-CD0B480F2F5E}" presName="connTx" presStyleLbl="parChTrans1D2" presStyleIdx="0" presStyleCnt="2"/>
      <dgm:spPr/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</dgm:pt>
    <dgm:pt modelId="{746E66BF-1D42-444D-8BFE-265B11D7D8C4}" type="pres">
      <dgm:prSet presAssocID="{4234FBDE-DE06-4888-82C8-496940CC958B}" presName="connTx" presStyleLbl="parChTrans1D3" presStyleIdx="0" presStyleCnt="5"/>
      <dgm:spPr/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</dgm:pt>
    <dgm:pt modelId="{0147B7F8-A2FD-4EBD-9F64-044CEAE513F4}" type="pres">
      <dgm:prSet presAssocID="{0C41D315-DF12-4DC8-958A-9F3F2CDAB996}" presName="connTx" presStyleLbl="parChTrans1D3" presStyleIdx="1" presStyleCnt="5"/>
      <dgm:spPr/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</dgm:pt>
    <dgm:pt modelId="{3E6F0FF6-283E-46EB-9337-B07249820258}" type="pres">
      <dgm:prSet presAssocID="{618855D9-6B27-4601-8C1D-72EB53FDF2C8}" presName="connTx" presStyleLbl="parChTrans1D3" presStyleIdx="2" presStyleCnt="5"/>
      <dgm:spPr/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</dgm:pt>
    <dgm:pt modelId="{484FFF1D-8BF0-472B-A892-C14A7CCEAA9A}" type="pres">
      <dgm:prSet presAssocID="{59DFC78A-9AA0-4EB4-80E4-6963264BBEE9}" presName="connTx" presStyleLbl="parChTrans1D2" presStyleIdx="1" presStyleCnt="2"/>
      <dgm:spPr/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</dgm:pt>
    <dgm:pt modelId="{33FE2B15-5D93-41EC-A0AE-97AEA087B91A}" type="pres">
      <dgm:prSet presAssocID="{4EF1B8B8-8A23-48E0-9757-7287336CC4BF}" presName="connTx" presStyleLbl="parChTrans1D3" presStyleIdx="3" presStyleCnt="5"/>
      <dgm:spPr/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</dgm:pt>
    <dgm:pt modelId="{21B4C1F9-F244-4568-9419-B94D6F5D63BD}" type="pres">
      <dgm:prSet presAssocID="{CC93BB6E-2BDE-4651-9EBC-5197FF1DFD49}" presName="connTx" presStyleLbl="parChTrans1D4" presStyleIdx="0" presStyleCnt="2"/>
      <dgm:spPr/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</dgm:pt>
    <dgm:pt modelId="{5804AECF-326A-4622-A797-E617F2472F54}" type="pres">
      <dgm:prSet presAssocID="{7E02A9B7-A36A-4329-A0E8-8F91736A61D3}" presName="connTx" presStyleLbl="parChTrans1D3" presStyleIdx="4" presStyleCnt="5"/>
      <dgm:spPr/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</dgm:pt>
    <dgm:pt modelId="{173F9A7E-4089-4D5E-A296-8E75C1005617}" type="pres">
      <dgm:prSet presAssocID="{5D59CBEE-5817-446C-98F6-37D4C97E0FCD}" presName="connTx" presStyleLbl="parChTrans1D4" presStyleIdx="1" presStyleCnt="2"/>
      <dgm:spPr/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2672" y="1321540"/>
          <a:ext cx="1118464" cy="781901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800" b="1" kern="1200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sp:txBody>
      <dsp:txXfrm>
        <a:off x="45573" y="1344441"/>
        <a:ext cx="1072662" cy="736099"/>
      </dsp:txXfrm>
    </dsp:sp>
    <dsp:sp modelId="{710F6D01-9BE8-4D89-B705-BE5BC88CDCDD}">
      <dsp:nvSpPr>
        <dsp:cNvPr id="0" name=""/>
        <dsp:cNvSpPr/>
      </dsp:nvSpPr>
      <dsp:spPr>
        <a:xfrm rot="17354827">
          <a:off x="893934" y="1350620"/>
          <a:ext cx="737526" cy="27438"/>
        </a:xfrm>
        <a:custGeom>
          <a:avLst/>
          <a:gdLst/>
          <a:ahLst/>
          <a:cxnLst/>
          <a:rect l="0" t="0" r="0" b="0"/>
          <a:pathLst>
            <a:path>
              <a:moveTo>
                <a:pt x="0" y="13719"/>
              </a:moveTo>
              <a:lnTo>
                <a:pt x="737526" y="1371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4259" y="1345901"/>
        <a:ext cx="36876" cy="36876"/>
      </dsp:txXfrm>
    </dsp:sp>
    <dsp:sp modelId="{76E956AC-3206-46F5-8011-83948BCB47DC}">
      <dsp:nvSpPr>
        <dsp:cNvPr id="0" name=""/>
        <dsp:cNvSpPr/>
      </dsp:nvSpPr>
      <dsp:spPr>
        <a:xfrm>
          <a:off x="1384257" y="568592"/>
          <a:ext cx="1349349" cy="895191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sp:txBody>
      <dsp:txXfrm>
        <a:off x="1581865" y="699690"/>
        <a:ext cx="954133" cy="632995"/>
      </dsp:txXfrm>
    </dsp:sp>
    <dsp:sp modelId="{B766BE4A-6342-49D2-B16A-9F135EF9EA5A}">
      <dsp:nvSpPr>
        <dsp:cNvPr id="0" name=""/>
        <dsp:cNvSpPr/>
      </dsp:nvSpPr>
      <dsp:spPr>
        <a:xfrm rot="18383967">
          <a:off x="2547570" y="634182"/>
          <a:ext cx="915110" cy="27438"/>
        </a:xfrm>
        <a:custGeom>
          <a:avLst/>
          <a:gdLst/>
          <a:ahLst/>
          <a:cxnLst/>
          <a:rect l="0" t="0" r="0" b="0"/>
          <a:pathLst>
            <a:path>
              <a:moveTo>
                <a:pt x="0" y="13719"/>
              </a:moveTo>
              <a:lnTo>
                <a:pt x="915110" y="1371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2248" y="625024"/>
        <a:ext cx="45755" cy="45755"/>
      </dsp:txXfrm>
    </dsp:sp>
    <dsp:sp modelId="{8F2F06B7-A1BD-4B00-AFCA-FEEA4A19CCE7}">
      <dsp:nvSpPr>
        <dsp:cNvPr id="0" name=""/>
        <dsp:cNvSpPr/>
      </dsp:nvSpPr>
      <dsp:spPr>
        <a:xfrm>
          <a:off x="3276644" y="0"/>
          <a:ext cx="1118464" cy="559232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sp:txBody>
      <dsp:txXfrm>
        <a:off x="3440439" y="81898"/>
        <a:ext cx="790874" cy="395436"/>
      </dsp:txXfrm>
    </dsp:sp>
    <dsp:sp modelId="{DFDECBF9-68D4-48DF-BD3F-914813202723}">
      <dsp:nvSpPr>
        <dsp:cNvPr id="0" name=""/>
        <dsp:cNvSpPr/>
      </dsp:nvSpPr>
      <dsp:spPr>
        <a:xfrm rot="21440252">
          <a:off x="2733329" y="990498"/>
          <a:ext cx="515385" cy="27438"/>
        </a:xfrm>
        <a:custGeom>
          <a:avLst/>
          <a:gdLst/>
          <a:ahLst/>
          <a:cxnLst/>
          <a:rect l="0" t="0" r="0" b="0"/>
          <a:pathLst>
            <a:path>
              <a:moveTo>
                <a:pt x="0" y="13719"/>
              </a:moveTo>
              <a:lnTo>
                <a:pt x="515385" y="1371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8137" y="991333"/>
        <a:ext cx="25769" cy="25769"/>
      </dsp:txXfrm>
    </dsp:sp>
    <dsp:sp modelId="{F4BC4D37-1EE6-474B-8BC5-EB6722A14909}">
      <dsp:nvSpPr>
        <dsp:cNvPr id="0" name=""/>
        <dsp:cNvSpPr/>
      </dsp:nvSpPr>
      <dsp:spPr>
        <a:xfrm>
          <a:off x="3248436" y="712631"/>
          <a:ext cx="1118464" cy="559232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sp:txBody>
      <dsp:txXfrm>
        <a:off x="3412231" y="794529"/>
        <a:ext cx="790874" cy="395436"/>
      </dsp:txXfrm>
    </dsp:sp>
    <dsp:sp modelId="{304F52C7-05FD-4317-9A4A-3426FDEAE9EF}">
      <dsp:nvSpPr>
        <dsp:cNvPr id="0" name=""/>
        <dsp:cNvSpPr/>
      </dsp:nvSpPr>
      <dsp:spPr>
        <a:xfrm rot="3223156">
          <a:off x="2563619" y="1338120"/>
          <a:ext cx="832750" cy="27438"/>
        </a:xfrm>
        <a:custGeom>
          <a:avLst/>
          <a:gdLst/>
          <a:ahLst/>
          <a:cxnLst/>
          <a:rect l="0" t="0" r="0" b="0"/>
          <a:pathLst>
            <a:path>
              <a:moveTo>
                <a:pt x="0" y="13719"/>
              </a:moveTo>
              <a:lnTo>
                <a:pt x="832750" y="1371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9175" y="1331021"/>
        <a:ext cx="41637" cy="41637"/>
      </dsp:txXfrm>
    </dsp:sp>
    <dsp:sp modelId="{987F16FD-308C-48CD-8700-FB2BB416BFD8}">
      <dsp:nvSpPr>
        <dsp:cNvPr id="0" name=""/>
        <dsp:cNvSpPr/>
      </dsp:nvSpPr>
      <dsp:spPr>
        <a:xfrm>
          <a:off x="3226380" y="1407874"/>
          <a:ext cx="1118464" cy="559232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sp:txBody>
      <dsp:txXfrm>
        <a:off x="3390175" y="1489772"/>
        <a:ext cx="790874" cy="395436"/>
      </dsp:txXfrm>
    </dsp:sp>
    <dsp:sp modelId="{54B76DE3-44AD-4F6B-BFD5-30A161D48BC2}">
      <dsp:nvSpPr>
        <dsp:cNvPr id="0" name=""/>
        <dsp:cNvSpPr/>
      </dsp:nvSpPr>
      <dsp:spPr>
        <a:xfrm rot="4627862">
          <a:off x="731717" y="2212277"/>
          <a:ext cx="1053471" cy="27438"/>
        </a:xfrm>
        <a:custGeom>
          <a:avLst/>
          <a:gdLst/>
          <a:ahLst/>
          <a:cxnLst/>
          <a:rect l="0" t="0" r="0" b="0"/>
          <a:pathLst>
            <a:path>
              <a:moveTo>
                <a:pt x="0" y="13719"/>
              </a:moveTo>
              <a:lnTo>
                <a:pt x="1053471" y="1371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2116" y="2199660"/>
        <a:ext cx="52673" cy="52673"/>
      </dsp:txXfrm>
    </dsp:sp>
    <dsp:sp modelId="{E25A63AA-67FC-4BAA-BDB4-F064AEDE495F}">
      <dsp:nvSpPr>
        <dsp:cNvPr id="0" name=""/>
        <dsp:cNvSpPr/>
      </dsp:nvSpPr>
      <dsp:spPr>
        <a:xfrm>
          <a:off x="1375768" y="2274128"/>
          <a:ext cx="1314587" cy="930747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sp:txBody>
      <dsp:txXfrm>
        <a:off x="1568285" y="2410433"/>
        <a:ext cx="929553" cy="658137"/>
      </dsp:txXfrm>
    </dsp:sp>
    <dsp:sp modelId="{B79CE5C7-A9BE-4346-B457-63770B76105F}">
      <dsp:nvSpPr>
        <dsp:cNvPr id="0" name=""/>
        <dsp:cNvSpPr/>
      </dsp:nvSpPr>
      <dsp:spPr>
        <a:xfrm rot="20018485">
          <a:off x="2662215" y="2605606"/>
          <a:ext cx="541349" cy="27438"/>
        </a:xfrm>
        <a:custGeom>
          <a:avLst/>
          <a:gdLst/>
          <a:ahLst/>
          <a:cxnLst/>
          <a:rect l="0" t="0" r="0" b="0"/>
          <a:pathLst>
            <a:path>
              <a:moveTo>
                <a:pt x="0" y="13719"/>
              </a:moveTo>
              <a:lnTo>
                <a:pt x="541349" y="1371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9356" y="2605792"/>
        <a:ext cx="27067" cy="27067"/>
      </dsp:txXfrm>
    </dsp:sp>
    <dsp:sp modelId="{89CD318E-94C8-4B3F-8D2B-0AE6865FAA36}">
      <dsp:nvSpPr>
        <dsp:cNvPr id="0" name=""/>
        <dsp:cNvSpPr/>
      </dsp:nvSpPr>
      <dsp:spPr>
        <a:xfrm>
          <a:off x="3175423" y="2219533"/>
          <a:ext cx="1118464" cy="559232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sp:txBody>
      <dsp:txXfrm>
        <a:off x="3339218" y="2301431"/>
        <a:ext cx="790874" cy="395436"/>
      </dsp:txXfrm>
    </dsp:sp>
    <dsp:sp modelId="{6AB0BCF9-A4D1-45D6-B478-17D718785F98}">
      <dsp:nvSpPr>
        <dsp:cNvPr id="0" name=""/>
        <dsp:cNvSpPr/>
      </dsp:nvSpPr>
      <dsp:spPr>
        <a:xfrm>
          <a:off x="4293888" y="2485430"/>
          <a:ext cx="430407" cy="27438"/>
        </a:xfrm>
        <a:custGeom>
          <a:avLst/>
          <a:gdLst/>
          <a:ahLst/>
          <a:cxnLst/>
          <a:rect l="0" t="0" r="0" b="0"/>
          <a:pathLst>
            <a:path>
              <a:moveTo>
                <a:pt x="0" y="13719"/>
              </a:moveTo>
              <a:lnTo>
                <a:pt x="430407" y="1371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98331" y="2488389"/>
        <a:ext cx="21520" cy="21520"/>
      </dsp:txXfrm>
    </dsp:sp>
    <dsp:sp modelId="{C56F7FEA-5435-4B7E-BB2B-96A549E4925E}">
      <dsp:nvSpPr>
        <dsp:cNvPr id="0" name=""/>
        <dsp:cNvSpPr/>
      </dsp:nvSpPr>
      <dsp:spPr>
        <a:xfrm>
          <a:off x="4724295" y="2219533"/>
          <a:ext cx="1209060" cy="559232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sp:txBody>
      <dsp:txXfrm>
        <a:off x="4901358" y="2301431"/>
        <a:ext cx="854934" cy="395436"/>
      </dsp:txXfrm>
    </dsp:sp>
    <dsp:sp modelId="{303EDD4D-C652-47AA-924D-0998F7201717}">
      <dsp:nvSpPr>
        <dsp:cNvPr id="0" name=""/>
        <dsp:cNvSpPr/>
      </dsp:nvSpPr>
      <dsp:spPr>
        <a:xfrm rot="2077274">
          <a:off x="2638168" y="2893228"/>
          <a:ext cx="589441" cy="27438"/>
        </a:xfrm>
        <a:custGeom>
          <a:avLst/>
          <a:gdLst/>
          <a:ahLst/>
          <a:cxnLst/>
          <a:rect l="0" t="0" r="0" b="0"/>
          <a:pathLst>
            <a:path>
              <a:moveTo>
                <a:pt x="0" y="13719"/>
              </a:moveTo>
              <a:lnTo>
                <a:pt x="589441" y="1371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8153" y="2892211"/>
        <a:ext cx="29472" cy="29472"/>
      </dsp:txXfrm>
    </dsp:sp>
    <dsp:sp modelId="{692875A9-9B66-405F-B564-DE0F6EB6E1D0}">
      <dsp:nvSpPr>
        <dsp:cNvPr id="0" name=""/>
        <dsp:cNvSpPr/>
      </dsp:nvSpPr>
      <dsp:spPr>
        <a:xfrm>
          <a:off x="3175423" y="2794776"/>
          <a:ext cx="1118464" cy="559232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sp:txBody>
      <dsp:txXfrm>
        <a:off x="3339218" y="2876674"/>
        <a:ext cx="790874" cy="395436"/>
      </dsp:txXfrm>
    </dsp:sp>
    <dsp:sp modelId="{E8839718-AFE1-4309-B52E-4F82D60CCA6B}">
      <dsp:nvSpPr>
        <dsp:cNvPr id="0" name=""/>
        <dsp:cNvSpPr/>
      </dsp:nvSpPr>
      <dsp:spPr>
        <a:xfrm>
          <a:off x="4293888" y="3060673"/>
          <a:ext cx="386552" cy="27438"/>
        </a:xfrm>
        <a:custGeom>
          <a:avLst/>
          <a:gdLst/>
          <a:ahLst/>
          <a:cxnLst/>
          <a:rect l="0" t="0" r="0" b="0"/>
          <a:pathLst>
            <a:path>
              <a:moveTo>
                <a:pt x="0" y="13719"/>
              </a:moveTo>
              <a:lnTo>
                <a:pt x="386552" y="1371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7500" y="3064729"/>
        <a:ext cx="19327" cy="19327"/>
      </dsp:txXfrm>
    </dsp:sp>
    <dsp:sp modelId="{B75E8AD3-B7C0-4DF3-BB4A-3AD4EA5E27D7}">
      <dsp:nvSpPr>
        <dsp:cNvPr id="0" name=""/>
        <dsp:cNvSpPr/>
      </dsp:nvSpPr>
      <dsp:spPr>
        <a:xfrm>
          <a:off x="4680440" y="2794776"/>
          <a:ext cx="1277488" cy="559232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sp:txBody>
      <dsp:txXfrm>
        <a:off x="4867524" y="2876674"/>
        <a:ext cx="903320" cy="39543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2"/>
  <sheetViews>
    <sheetView tabSelected="1" zoomScale="110" zoomScaleNormal="110" zoomScaleSheetLayoutView="100" workbookViewId="0">
      <selection activeCell="L155" sqref="L155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53.28515625" bestFit="1" customWidth="1"/>
  </cols>
  <sheetData>
    <row r="1" spans="2:14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</row>
    <row r="2" spans="2:14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</row>
    <row r="3" spans="2:14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</row>
    <row r="4" spans="2:14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59" t="s">
        <v>197</v>
      </c>
      <c r="M4" s="1"/>
      <c r="N4" s="1"/>
    </row>
    <row r="5" spans="2:14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</row>
    <row r="6" spans="2:14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</row>
    <row r="7" spans="2:14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</row>
    <row r="8" spans="2:14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</row>
    <row r="9" spans="2:14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</row>
    <row r="10" spans="2:14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</row>
    <row r="11" spans="2:14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</row>
    <row r="12" spans="2:14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</row>
    <row r="13" spans="2:14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</row>
    <row r="14" spans="2:14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</row>
    <row r="15" spans="2:14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</row>
    <row r="16" spans="2:14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</row>
    <row r="17" spans="2:14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</row>
    <row r="18" spans="2:14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</row>
    <row r="19" spans="2:14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</row>
    <row r="20" spans="2:14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</row>
    <row r="21" spans="2:14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</row>
    <row r="22" spans="2:14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</row>
    <row r="23" spans="2:14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</row>
    <row r="24" spans="2:14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</row>
    <row r="25" spans="2:14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</row>
    <row r="26" spans="2:14" ht="20.25" x14ac:dyDescent="0.25">
      <c r="B26" s="108" t="s">
        <v>4</v>
      </c>
      <c r="C26" s="108"/>
      <c r="D26" s="83" t="s">
        <v>5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2:14" x14ac:dyDescent="0.25">
      <c r="B27" s="109">
        <f>SUM(B28:G30)</f>
        <v>3</v>
      </c>
      <c r="C27" s="109"/>
      <c r="D27" s="79" t="s">
        <v>6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2:14" x14ac:dyDescent="0.25">
      <c r="B28" s="71">
        <v>1</v>
      </c>
      <c r="C28" s="71"/>
      <c r="D28" s="71"/>
      <c r="E28" s="71"/>
      <c r="F28" s="71"/>
      <c r="G28" s="71"/>
      <c r="H28" s="77" t="s">
        <v>7</v>
      </c>
      <c r="I28" s="77"/>
      <c r="J28" s="77"/>
      <c r="K28" s="77"/>
      <c r="L28" s="77"/>
      <c r="M28" s="77"/>
      <c r="N28" s="77"/>
    </row>
    <row r="29" spans="2:14" x14ac:dyDescent="0.25">
      <c r="B29" s="71">
        <v>1</v>
      </c>
      <c r="C29" s="71"/>
      <c r="D29" s="71"/>
      <c r="E29" s="71"/>
      <c r="F29" s="71"/>
      <c r="G29" s="71"/>
      <c r="H29" s="77" t="s">
        <v>8</v>
      </c>
      <c r="I29" s="77"/>
      <c r="J29" s="77"/>
      <c r="K29" s="77"/>
      <c r="L29" s="77"/>
      <c r="M29" s="77"/>
      <c r="N29" s="77"/>
    </row>
    <row r="30" spans="2:14" x14ac:dyDescent="0.25">
      <c r="B30" s="71">
        <v>1</v>
      </c>
      <c r="C30" s="71"/>
      <c r="D30" s="71"/>
      <c r="E30" s="71"/>
      <c r="F30" s="71"/>
      <c r="G30" s="71"/>
      <c r="H30" s="77" t="s">
        <v>9</v>
      </c>
      <c r="I30" s="77"/>
      <c r="J30" s="77"/>
      <c r="K30" s="77"/>
      <c r="L30" s="77"/>
      <c r="M30" s="77"/>
      <c r="N30" s="77"/>
    </row>
    <row r="31" spans="2:14" ht="20.25" x14ac:dyDescent="0.25">
      <c r="B31" s="83" t="s">
        <v>10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2:14" ht="14.45" customHeight="1" x14ac:dyDescent="0.25">
      <c r="B32" s="84" t="s">
        <v>181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22" t="s">
        <v>11</v>
      </c>
      <c r="N32" s="22" t="s">
        <v>12</v>
      </c>
    </row>
    <row r="33" spans="2:14" x14ac:dyDescent="0.25">
      <c r="B33" s="110">
        <f>B34+B46</f>
        <v>7550</v>
      </c>
      <c r="C33" s="110"/>
      <c r="D33" s="85" t="s">
        <v>13</v>
      </c>
      <c r="E33" s="85"/>
      <c r="F33" s="85"/>
      <c r="G33" s="85"/>
      <c r="H33" s="85"/>
      <c r="I33" s="85"/>
      <c r="J33" s="85"/>
      <c r="K33" s="85"/>
      <c r="L33" s="85"/>
      <c r="M33" s="10">
        <f>M34+M46</f>
        <v>1978</v>
      </c>
      <c r="N33" s="10">
        <f>N34+N46</f>
        <v>5572</v>
      </c>
    </row>
    <row r="34" spans="2:14" x14ac:dyDescent="0.25">
      <c r="B34" s="78">
        <f>B35+B42</f>
        <v>2952</v>
      </c>
      <c r="C34" s="78"/>
      <c r="D34" s="78"/>
      <c r="E34" s="79" t="s">
        <v>14</v>
      </c>
      <c r="F34" s="79"/>
      <c r="G34" s="79"/>
      <c r="H34" s="79"/>
      <c r="I34" s="79"/>
      <c r="J34" s="79"/>
      <c r="K34" s="79"/>
      <c r="L34" s="79"/>
      <c r="M34" s="13">
        <f>M35+M42</f>
        <v>555</v>
      </c>
      <c r="N34" s="13">
        <f>N35+N42</f>
        <v>2397</v>
      </c>
    </row>
    <row r="35" spans="2:14" x14ac:dyDescent="0.25">
      <c r="B35" s="69">
        <f>SUM(B36:J41)</f>
        <v>2472</v>
      </c>
      <c r="C35" s="69"/>
      <c r="D35" s="69"/>
      <c r="E35" s="69"/>
      <c r="F35" s="69"/>
      <c r="G35" s="69"/>
      <c r="H35" s="70" t="s">
        <v>15</v>
      </c>
      <c r="I35" s="70"/>
      <c r="J35" s="70"/>
      <c r="K35" s="70"/>
      <c r="L35" s="70"/>
      <c r="M35" s="17">
        <f>SUM(M36:M41)</f>
        <v>443</v>
      </c>
      <c r="N35" s="17">
        <f>SUM(N36:N41)</f>
        <v>2029</v>
      </c>
    </row>
    <row r="36" spans="2:14" x14ac:dyDescent="0.25">
      <c r="B36" s="71">
        <f t="shared" ref="B36:B41" si="0">M36+N36</f>
        <v>228</v>
      </c>
      <c r="C36" s="71"/>
      <c r="D36" s="71"/>
      <c r="E36" s="71"/>
      <c r="F36" s="71"/>
      <c r="G36" s="71"/>
      <c r="H36" s="71"/>
      <c r="I36" s="71"/>
      <c r="J36" s="71"/>
      <c r="K36" s="93" t="s">
        <v>167</v>
      </c>
      <c r="L36" s="93"/>
      <c r="M36" s="44">
        <v>55</v>
      </c>
      <c r="N36" s="44">
        <v>173</v>
      </c>
    </row>
    <row r="37" spans="2:14" x14ac:dyDescent="0.25">
      <c r="B37" s="71">
        <f t="shared" si="0"/>
        <v>562</v>
      </c>
      <c r="C37" s="71"/>
      <c r="D37" s="71"/>
      <c r="E37" s="71"/>
      <c r="F37" s="71"/>
      <c r="G37" s="71"/>
      <c r="H37" s="71"/>
      <c r="I37" s="71"/>
      <c r="J37" s="71"/>
      <c r="K37" s="93" t="s">
        <v>17</v>
      </c>
      <c r="L37" s="93"/>
      <c r="M37" s="44">
        <v>76</v>
      </c>
      <c r="N37" s="44">
        <v>486</v>
      </c>
    </row>
    <row r="38" spans="2:14" x14ac:dyDescent="0.25">
      <c r="B38" s="71">
        <f t="shared" si="0"/>
        <v>167</v>
      </c>
      <c r="C38" s="71"/>
      <c r="D38" s="71"/>
      <c r="E38" s="71"/>
      <c r="F38" s="71"/>
      <c r="G38" s="71"/>
      <c r="H38" s="71"/>
      <c r="I38" s="71"/>
      <c r="J38" s="71"/>
      <c r="K38" s="93" t="s">
        <v>34</v>
      </c>
      <c r="L38" s="93"/>
      <c r="M38" s="44">
        <v>26</v>
      </c>
      <c r="N38" s="44">
        <v>141</v>
      </c>
    </row>
    <row r="39" spans="2:14" x14ac:dyDescent="0.25">
      <c r="B39" s="71">
        <f t="shared" si="0"/>
        <v>529</v>
      </c>
      <c r="C39" s="71"/>
      <c r="D39" s="71"/>
      <c r="E39" s="71"/>
      <c r="F39" s="71"/>
      <c r="G39" s="71"/>
      <c r="H39" s="71"/>
      <c r="I39" s="71"/>
      <c r="J39" s="71"/>
      <c r="K39" s="93" t="s">
        <v>18</v>
      </c>
      <c r="L39" s="93"/>
      <c r="M39" s="44">
        <v>162</v>
      </c>
      <c r="N39" s="44">
        <v>367</v>
      </c>
    </row>
    <row r="40" spans="2:14" ht="15" customHeight="1" x14ac:dyDescent="0.25">
      <c r="B40" s="71">
        <f t="shared" si="0"/>
        <v>833</v>
      </c>
      <c r="C40" s="71"/>
      <c r="D40" s="71"/>
      <c r="E40" s="71"/>
      <c r="F40" s="71"/>
      <c r="G40" s="71"/>
      <c r="H40" s="71"/>
      <c r="I40" s="71"/>
      <c r="J40" s="71"/>
      <c r="K40" s="93" t="s">
        <v>19</v>
      </c>
      <c r="L40" s="93"/>
      <c r="M40" s="44">
        <v>91</v>
      </c>
      <c r="N40" s="44">
        <v>742</v>
      </c>
    </row>
    <row r="41" spans="2:14" x14ac:dyDescent="0.25">
      <c r="B41" s="71">
        <f t="shared" si="0"/>
        <v>153</v>
      </c>
      <c r="C41" s="71"/>
      <c r="D41" s="71"/>
      <c r="E41" s="71"/>
      <c r="F41" s="71"/>
      <c r="G41" s="71"/>
      <c r="H41" s="71"/>
      <c r="I41" s="71"/>
      <c r="J41" s="71"/>
      <c r="K41" s="93" t="s">
        <v>143</v>
      </c>
      <c r="L41" s="93"/>
      <c r="M41" s="44">
        <v>33</v>
      </c>
      <c r="N41" s="44">
        <v>120</v>
      </c>
    </row>
    <row r="42" spans="2:14" x14ac:dyDescent="0.25">
      <c r="B42" s="69">
        <f>B43+B44+B45</f>
        <v>480</v>
      </c>
      <c r="C42" s="69"/>
      <c r="D42" s="69"/>
      <c r="E42" s="69"/>
      <c r="F42" s="69"/>
      <c r="G42" s="69"/>
      <c r="H42" s="70" t="s">
        <v>20</v>
      </c>
      <c r="I42" s="70"/>
      <c r="J42" s="70"/>
      <c r="K42" s="70"/>
      <c r="L42" s="70"/>
      <c r="M42" s="17">
        <f>SUM(M43:M45)</f>
        <v>112</v>
      </c>
      <c r="N42" s="17">
        <f>SUM(N43:N45)</f>
        <v>368</v>
      </c>
    </row>
    <row r="43" spans="2:14" x14ac:dyDescent="0.25">
      <c r="B43" s="96">
        <f>M43+N43</f>
        <v>180</v>
      </c>
      <c r="C43" s="96"/>
      <c r="D43" s="96"/>
      <c r="E43" s="96"/>
      <c r="F43" s="96"/>
      <c r="G43" s="96"/>
      <c r="H43" s="96"/>
      <c r="I43" s="96"/>
      <c r="J43" s="96"/>
      <c r="K43" s="93" t="s">
        <v>19</v>
      </c>
      <c r="L43" s="93"/>
      <c r="M43" s="34">
        <v>11</v>
      </c>
      <c r="N43" s="34">
        <v>169</v>
      </c>
    </row>
    <row r="44" spans="2:14" x14ac:dyDescent="0.25">
      <c r="B44" s="98">
        <f>M44+N44</f>
        <v>220</v>
      </c>
      <c r="C44" s="99"/>
      <c r="D44" s="99"/>
      <c r="E44" s="99"/>
      <c r="F44" s="99"/>
      <c r="G44" s="99"/>
      <c r="H44" s="99"/>
      <c r="I44" s="99"/>
      <c r="J44" s="100"/>
      <c r="K44" s="52"/>
      <c r="L44" s="52" t="s">
        <v>18</v>
      </c>
      <c r="M44" s="34">
        <v>91</v>
      </c>
      <c r="N44" s="34">
        <v>129</v>
      </c>
    </row>
    <row r="45" spans="2:14" x14ac:dyDescent="0.25">
      <c r="B45" s="98">
        <f>SUM(M45:N45)</f>
        <v>80</v>
      </c>
      <c r="C45" s="99"/>
      <c r="D45" s="99"/>
      <c r="E45" s="99"/>
      <c r="F45" s="99"/>
      <c r="G45" s="99"/>
      <c r="H45" s="99"/>
      <c r="I45" s="99"/>
      <c r="J45" s="100"/>
      <c r="K45" s="52"/>
      <c r="L45" s="52" t="s">
        <v>198</v>
      </c>
      <c r="M45" s="34">
        <v>10</v>
      </c>
      <c r="N45" s="34">
        <v>70</v>
      </c>
    </row>
    <row r="46" spans="2:14" x14ac:dyDescent="0.25">
      <c r="B46" s="78">
        <f>B47+B58+B65</f>
        <v>4598</v>
      </c>
      <c r="C46" s="78"/>
      <c r="D46" s="78"/>
      <c r="E46" s="79" t="s">
        <v>21</v>
      </c>
      <c r="F46" s="79"/>
      <c r="G46" s="79"/>
      <c r="H46" s="79"/>
      <c r="I46" s="79"/>
      <c r="J46" s="79"/>
      <c r="K46" s="79"/>
      <c r="L46" s="79"/>
      <c r="M46" s="13">
        <f>M47+M58+M65</f>
        <v>1423</v>
      </c>
      <c r="N46" s="13">
        <f>N47+N58+N65</f>
        <v>3175</v>
      </c>
    </row>
    <row r="47" spans="2:14" x14ac:dyDescent="0.25">
      <c r="B47" s="69">
        <f>SUM(B48:J57)</f>
        <v>2667</v>
      </c>
      <c r="C47" s="69"/>
      <c r="D47" s="69"/>
      <c r="E47" s="69"/>
      <c r="F47" s="69"/>
      <c r="G47" s="69"/>
      <c r="H47" s="70" t="s">
        <v>15</v>
      </c>
      <c r="I47" s="70"/>
      <c r="J47" s="70"/>
      <c r="K47" s="70"/>
      <c r="L47" s="70"/>
      <c r="M47" s="17">
        <f>SUM(M48:M57)</f>
        <v>718</v>
      </c>
      <c r="N47" s="17">
        <f>SUM(N48:N57)</f>
        <v>1949</v>
      </c>
    </row>
    <row r="48" spans="2:14" x14ac:dyDescent="0.25">
      <c r="B48" s="71">
        <f t="shared" ref="B48:B57" si="1">M48+N48</f>
        <v>349</v>
      </c>
      <c r="C48" s="71"/>
      <c r="D48" s="71"/>
      <c r="E48" s="71"/>
      <c r="F48" s="71"/>
      <c r="G48" s="71"/>
      <c r="H48" s="71"/>
      <c r="I48" s="71"/>
      <c r="J48" s="71"/>
      <c r="K48" s="93" t="s">
        <v>168</v>
      </c>
      <c r="L48" s="93"/>
      <c r="M48" s="44">
        <v>127</v>
      </c>
      <c r="N48" s="44">
        <v>222</v>
      </c>
    </row>
    <row r="49" spans="2:14" x14ac:dyDescent="0.25">
      <c r="B49" s="71">
        <f>M49+N49</f>
        <v>308</v>
      </c>
      <c r="C49" s="71"/>
      <c r="D49" s="71"/>
      <c r="E49" s="71"/>
      <c r="F49" s="71"/>
      <c r="G49" s="71"/>
      <c r="H49" s="71"/>
      <c r="I49" s="71"/>
      <c r="J49" s="71"/>
      <c r="K49" s="93" t="s">
        <v>169</v>
      </c>
      <c r="L49" s="93"/>
      <c r="M49" s="44">
        <v>54</v>
      </c>
      <c r="N49" s="44">
        <v>254</v>
      </c>
    </row>
    <row r="50" spans="2:14" x14ac:dyDescent="0.25">
      <c r="B50" s="71">
        <f t="shared" si="1"/>
        <v>561</v>
      </c>
      <c r="C50" s="71"/>
      <c r="D50" s="71"/>
      <c r="E50" s="71"/>
      <c r="F50" s="71"/>
      <c r="G50" s="71"/>
      <c r="H50" s="71"/>
      <c r="I50" s="71"/>
      <c r="J50" s="71"/>
      <c r="K50" s="93" t="s">
        <v>165</v>
      </c>
      <c r="L50" s="93"/>
      <c r="M50" s="44">
        <v>99</v>
      </c>
      <c r="N50" s="44">
        <v>462</v>
      </c>
    </row>
    <row r="51" spans="2:14" x14ac:dyDescent="0.25">
      <c r="B51" s="71">
        <f t="shared" si="1"/>
        <v>249</v>
      </c>
      <c r="C51" s="71"/>
      <c r="D51" s="71"/>
      <c r="E51" s="71"/>
      <c r="F51" s="71"/>
      <c r="G51" s="71"/>
      <c r="H51" s="71"/>
      <c r="I51" s="71"/>
      <c r="J51" s="71"/>
      <c r="K51" s="93" t="s">
        <v>170</v>
      </c>
      <c r="L51" s="93"/>
      <c r="M51" s="44">
        <v>59</v>
      </c>
      <c r="N51" s="44">
        <v>190</v>
      </c>
    </row>
    <row r="52" spans="2:14" x14ac:dyDescent="0.25">
      <c r="B52" s="71">
        <f t="shared" ref="B52" si="2">M52+N52</f>
        <v>224</v>
      </c>
      <c r="C52" s="71"/>
      <c r="D52" s="71"/>
      <c r="E52" s="71"/>
      <c r="F52" s="71"/>
      <c r="G52" s="71"/>
      <c r="H52" s="71"/>
      <c r="I52" s="71"/>
      <c r="J52" s="71"/>
      <c r="K52" s="93" t="s">
        <v>171</v>
      </c>
      <c r="L52" s="93"/>
      <c r="M52" s="44">
        <v>24</v>
      </c>
      <c r="N52" s="44">
        <v>200</v>
      </c>
    </row>
    <row r="53" spans="2:14" x14ac:dyDescent="0.25">
      <c r="B53" s="71">
        <f t="shared" si="1"/>
        <v>4</v>
      </c>
      <c r="C53" s="71"/>
      <c r="D53" s="71"/>
      <c r="E53" s="71"/>
      <c r="F53" s="71"/>
      <c r="G53" s="71"/>
      <c r="H53" s="71"/>
      <c r="I53" s="71"/>
      <c r="J53" s="71"/>
      <c r="K53" s="93" t="s">
        <v>199</v>
      </c>
      <c r="L53" s="93"/>
      <c r="M53" s="44">
        <v>1</v>
      </c>
      <c r="N53" s="44">
        <v>3</v>
      </c>
    </row>
    <row r="54" spans="2:14" x14ac:dyDescent="0.25">
      <c r="B54" s="71">
        <f t="shared" si="1"/>
        <v>270</v>
      </c>
      <c r="C54" s="71"/>
      <c r="D54" s="71"/>
      <c r="E54" s="71"/>
      <c r="F54" s="71"/>
      <c r="G54" s="71"/>
      <c r="H54" s="71"/>
      <c r="I54" s="71"/>
      <c r="J54" s="71"/>
      <c r="K54" s="93" t="s">
        <v>172</v>
      </c>
      <c r="L54" s="93"/>
      <c r="M54" s="44">
        <v>15</v>
      </c>
      <c r="N54" s="44">
        <v>255</v>
      </c>
    </row>
    <row r="55" spans="2:14" x14ac:dyDescent="0.25">
      <c r="B55" s="71">
        <f t="shared" si="1"/>
        <v>3</v>
      </c>
      <c r="C55" s="71"/>
      <c r="D55" s="71"/>
      <c r="E55" s="71"/>
      <c r="F55" s="71"/>
      <c r="G55" s="71"/>
      <c r="H55" s="71"/>
      <c r="I55" s="71"/>
      <c r="J55" s="71"/>
      <c r="K55" s="93" t="s">
        <v>200</v>
      </c>
      <c r="L55" s="93"/>
      <c r="M55" s="44">
        <v>1</v>
      </c>
      <c r="N55" s="44">
        <v>2</v>
      </c>
    </row>
    <row r="56" spans="2:14" x14ac:dyDescent="0.25">
      <c r="B56" s="71">
        <f t="shared" ref="B56" si="3">M56+N56</f>
        <v>490</v>
      </c>
      <c r="C56" s="71"/>
      <c r="D56" s="71"/>
      <c r="E56" s="71"/>
      <c r="F56" s="71"/>
      <c r="G56" s="71"/>
      <c r="H56" s="71"/>
      <c r="I56" s="71"/>
      <c r="J56" s="71"/>
      <c r="K56" s="93" t="s">
        <v>22</v>
      </c>
      <c r="L56" s="93"/>
      <c r="M56" s="44">
        <v>302</v>
      </c>
      <c r="N56" s="44">
        <v>188</v>
      </c>
    </row>
    <row r="57" spans="2:14" x14ac:dyDescent="0.25">
      <c r="B57" s="71">
        <f t="shared" si="1"/>
        <v>209</v>
      </c>
      <c r="C57" s="71"/>
      <c r="D57" s="71"/>
      <c r="E57" s="71"/>
      <c r="F57" s="71"/>
      <c r="G57" s="71"/>
      <c r="H57" s="71"/>
      <c r="I57" s="71"/>
      <c r="J57" s="71"/>
      <c r="K57" s="93" t="s">
        <v>166</v>
      </c>
      <c r="L57" s="93"/>
      <c r="M57" s="44">
        <v>36</v>
      </c>
      <c r="N57" s="44">
        <v>173</v>
      </c>
    </row>
    <row r="58" spans="2:14" x14ac:dyDescent="0.25">
      <c r="B58" s="69">
        <f>SUM(B59:J64)</f>
        <v>1520</v>
      </c>
      <c r="C58" s="69"/>
      <c r="D58" s="69"/>
      <c r="E58" s="69"/>
      <c r="F58" s="69"/>
      <c r="G58" s="69"/>
      <c r="H58" s="70" t="s">
        <v>20</v>
      </c>
      <c r="I58" s="70"/>
      <c r="J58" s="70"/>
      <c r="K58" s="70"/>
      <c r="L58" s="70"/>
      <c r="M58" s="17">
        <f>SUM(M59:M64)</f>
        <v>590</v>
      </c>
      <c r="N58" s="17">
        <f>SUM(N59:N64)</f>
        <v>930</v>
      </c>
    </row>
    <row r="59" spans="2:14" x14ac:dyDescent="0.25">
      <c r="B59" s="71">
        <f t="shared" ref="B59:B64" si="4">M59+N59</f>
        <v>493</v>
      </c>
      <c r="C59" s="71"/>
      <c r="D59" s="71"/>
      <c r="E59" s="71"/>
      <c r="F59" s="71"/>
      <c r="G59" s="71"/>
      <c r="H59" s="71"/>
      <c r="I59" s="71"/>
      <c r="J59" s="71"/>
      <c r="K59" s="93" t="s">
        <v>165</v>
      </c>
      <c r="L59" s="93"/>
      <c r="M59" s="34">
        <v>70</v>
      </c>
      <c r="N59" s="34">
        <v>423</v>
      </c>
    </row>
    <row r="60" spans="2:14" x14ac:dyDescent="0.25">
      <c r="B60" s="71">
        <f t="shared" si="4"/>
        <v>189</v>
      </c>
      <c r="C60" s="71"/>
      <c r="D60" s="71"/>
      <c r="E60" s="71"/>
      <c r="F60" s="71"/>
      <c r="G60" s="71"/>
      <c r="H60" s="71"/>
      <c r="I60" s="71"/>
      <c r="J60" s="71"/>
      <c r="K60" s="93" t="s">
        <v>23</v>
      </c>
      <c r="L60" s="93"/>
      <c r="M60" s="34">
        <v>98</v>
      </c>
      <c r="N60" s="34">
        <v>91</v>
      </c>
    </row>
    <row r="61" spans="2:14" x14ac:dyDescent="0.25">
      <c r="B61" s="71">
        <f t="shared" si="4"/>
        <v>210</v>
      </c>
      <c r="C61" s="71"/>
      <c r="D61" s="71"/>
      <c r="E61" s="71"/>
      <c r="F61" s="71"/>
      <c r="G61" s="71"/>
      <c r="H61" s="71"/>
      <c r="I61" s="71"/>
      <c r="J61" s="71"/>
      <c r="K61" s="93" t="s">
        <v>24</v>
      </c>
      <c r="L61" s="93"/>
      <c r="M61" s="34">
        <v>34</v>
      </c>
      <c r="N61" s="34">
        <v>176</v>
      </c>
    </row>
    <row r="62" spans="2:14" x14ac:dyDescent="0.25">
      <c r="B62" s="71">
        <f t="shared" ref="B62" si="5">M62+N62</f>
        <v>186</v>
      </c>
      <c r="C62" s="71"/>
      <c r="D62" s="71"/>
      <c r="E62" s="71"/>
      <c r="F62" s="71"/>
      <c r="G62" s="71"/>
      <c r="H62" s="71"/>
      <c r="I62" s="71"/>
      <c r="J62" s="71"/>
      <c r="K62" s="93" t="s">
        <v>25</v>
      </c>
      <c r="L62" s="93"/>
      <c r="M62" s="34">
        <v>131</v>
      </c>
      <c r="N62" s="34">
        <v>55</v>
      </c>
    </row>
    <row r="63" spans="2:14" ht="15" customHeight="1" x14ac:dyDescent="0.25">
      <c r="B63" s="71">
        <f t="shared" si="4"/>
        <v>313</v>
      </c>
      <c r="C63" s="71"/>
      <c r="D63" s="71"/>
      <c r="E63" s="71"/>
      <c r="F63" s="71"/>
      <c r="G63" s="71"/>
      <c r="H63" s="71"/>
      <c r="I63" s="71"/>
      <c r="J63" s="71"/>
      <c r="K63" s="93" t="s">
        <v>22</v>
      </c>
      <c r="L63" s="93"/>
      <c r="M63" s="34">
        <v>203</v>
      </c>
      <c r="N63" s="34">
        <v>110</v>
      </c>
    </row>
    <row r="64" spans="2:14" x14ac:dyDescent="0.25">
      <c r="B64" s="71">
        <f t="shared" si="4"/>
        <v>129</v>
      </c>
      <c r="C64" s="71"/>
      <c r="D64" s="71"/>
      <c r="E64" s="71"/>
      <c r="F64" s="71"/>
      <c r="G64" s="71"/>
      <c r="H64" s="71"/>
      <c r="I64" s="71"/>
      <c r="J64" s="71"/>
      <c r="K64" s="93" t="s">
        <v>26</v>
      </c>
      <c r="L64" s="93"/>
      <c r="M64" s="34">
        <v>54</v>
      </c>
      <c r="N64" s="34">
        <v>75</v>
      </c>
    </row>
    <row r="65" spans="2:14" x14ac:dyDescent="0.25">
      <c r="B65" s="69">
        <f>SUM(B66:K67)</f>
        <v>411</v>
      </c>
      <c r="C65" s="69"/>
      <c r="D65" s="69"/>
      <c r="E65" s="69"/>
      <c r="F65" s="69"/>
      <c r="G65" s="69"/>
      <c r="H65" s="70" t="s">
        <v>27</v>
      </c>
      <c r="I65" s="70"/>
      <c r="J65" s="70"/>
      <c r="K65" s="70"/>
      <c r="L65" s="70"/>
      <c r="M65" s="17">
        <f>M66+M67</f>
        <v>115</v>
      </c>
      <c r="N65" s="17">
        <f>N66+N67</f>
        <v>296</v>
      </c>
    </row>
    <row r="66" spans="2:14" x14ac:dyDescent="0.25">
      <c r="B66" s="71">
        <f>M66+N66</f>
        <v>251</v>
      </c>
      <c r="C66" s="71"/>
      <c r="D66" s="71"/>
      <c r="E66" s="71"/>
      <c r="F66" s="71"/>
      <c r="G66" s="71"/>
      <c r="H66" s="71"/>
      <c r="I66" s="71"/>
      <c r="J66" s="71"/>
      <c r="K66" s="71"/>
      <c r="L66" s="52" t="s">
        <v>165</v>
      </c>
      <c r="M66" s="34">
        <v>44</v>
      </c>
      <c r="N66" s="34">
        <v>207</v>
      </c>
    </row>
    <row r="67" spans="2:14" x14ac:dyDescent="0.25">
      <c r="B67" s="71">
        <f>M67+N67</f>
        <v>160</v>
      </c>
      <c r="C67" s="71"/>
      <c r="D67" s="71"/>
      <c r="E67" s="71"/>
      <c r="F67" s="71"/>
      <c r="G67" s="71"/>
      <c r="H67" s="71"/>
      <c r="I67" s="71"/>
      <c r="J67" s="71"/>
      <c r="K67" s="71"/>
      <c r="L67" s="52" t="s">
        <v>23</v>
      </c>
      <c r="M67" s="34">
        <v>71</v>
      </c>
      <c r="N67" s="34">
        <v>89</v>
      </c>
    </row>
    <row r="68" spans="2:14" ht="20.25" x14ac:dyDescent="0.25">
      <c r="B68" s="111" t="s">
        <v>28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</row>
    <row r="69" spans="2:14" ht="14.25" customHeight="1" x14ac:dyDescent="0.25">
      <c r="B69" s="120" t="s">
        <v>163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</row>
    <row r="70" spans="2:14" ht="39.75" customHeight="1" x14ac:dyDescent="0.25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2:14" ht="20.25" x14ac:dyDescent="0.25">
      <c r="B71" s="83" t="s">
        <v>29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2:14" ht="25.9" customHeight="1" x14ac:dyDescent="0.25">
      <c r="B72" s="86" t="s">
        <v>30</v>
      </c>
      <c r="C72" s="86"/>
      <c r="D72" s="87" t="s">
        <v>195</v>
      </c>
      <c r="E72" s="87"/>
      <c r="F72" s="87"/>
      <c r="G72" s="87"/>
      <c r="H72" s="87"/>
      <c r="I72" s="87"/>
      <c r="J72" s="87"/>
      <c r="K72" s="87"/>
      <c r="L72" s="88" t="s">
        <v>125</v>
      </c>
      <c r="M72" s="89"/>
      <c r="N72" s="90"/>
    </row>
    <row r="73" spans="2:14" ht="24.75" customHeight="1" x14ac:dyDescent="0.25">
      <c r="B73" s="91">
        <f>D73/B34</f>
        <v>0.4613821138211382</v>
      </c>
      <c r="C73" s="91"/>
      <c r="D73" s="92">
        <f>SUM(M74:N75)</f>
        <v>1362</v>
      </c>
      <c r="E73" s="92"/>
      <c r="F73" s="92"/>
      <c r="G73" s="92"/>
      <c r="H73" s="92"/>
      <c r="I73" s="92"/>
      <c r="J73" s="92"/>
      <c r="K73" s="92"/>
      <c r="L73" s="93" t="s">
        <v>177</v>
      </c>
      <c r="M73" s="93"/>
      <c r="N73" s="93"/>
    </row>
    <row r="74" spans="2:14" ht="14.45" customHeight="1" x14ac:dyDescent="0.25">
      <c r="B74" s="114"/>
      <c r="C74" s="114"/>
      <c r="D74" s="114"/>
      <c r="E74" s="114"/>
      <c r="F74" s="114"/>
      <c r="G74" s="114"/>
      <c r="H74" s="114"/>
      <c r="I74" s="114"/>
      <c r="J74" s="114"/>
      <c r="K74" s="39"/>
      <c r="L74" s="56" t="s">
        <v>18</v>
      </c>
      <c r="M74" s="94">
        <v>529</v>
      </c>
      <c r="N74" s="95"/>
    </row>
    <row r="75" spans="2:14" ht="14.45" customHeight="1" x14ac:dyDescent="0.25">
      <c r="B75" s="114"/>
      <c r="C75" s="114"/>
      <c r="D75" s="114"/>
      <c r="E75" s="114"/>
      <c r="F75" s="114"/>
      <c r="G75" s="114"/>
      <c r="H75" s="114"/>
      <c r="I75" s="114"/>
      <c r="J75" s="114"/>
      <c r="K75" s="38"/>
      <c r="L75" s="57" t="s">
        <v>100</v>
      </c>
      <c r="M75" s="94">
        <v>833</v>
      </c>
      <c r="N75" s="95"/>
    </row>
    <row r="76" spans="2:14" ht="14.4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4.45" customHeight="1" x14ac:dyDescent="0.25">
      <c r="B77" s="115">
        <v>1362</v>
      </c>
      <c r="C77" s="116"/>
      <c r="D77" s="117" t="s">
        <v>194</v>
      </c>
      <c r="E77" s="118"/>
      <c r="F77" s="118"/>
      <c r="G77" s="118"/>
      <c r="H77" s="118"/>
      <c r="I77" s="118"/>
      <c r="J77" s="118"/>
      <c r="K77" s="118"/>
      <c r="L77" s="118"/>
      <c r="M77" s="118"/>
      <c r="N77" s="119"/>
    </row>
    <row r="78" spans="2:14" ht="6.75" customHeight="1" x14ac:dyDescent="0.25"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</row>
    <row r="79" spans="2:14" ht="14.45" customHeight="1" x14ac:dyDescent="0.25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2:14" ht="20.25" x14ac:dyDescent="0.25">
      <c r="B80" s="83" t="s">
        <v>31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  <row r="81" spans="2:14" ht="14.45" customHeight="1" x14ac:dyDescent="0.25">
      <c r="B81" s="84" t="s">
        <v>181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22" t="s">
        <v>11</v>
      </c>
      <c r="N81" s="22" t="s">
        <v>12</v>
      </c>
    </row>
    <row r="82" spans="2:14" x14ac:dyDescent="0.25">
      <c r="B82" s="24">
        <f>B83+B95</f>
        <v>769</v>
      </c>
      <c r="C82" s="85" t="s">
        <v>32</v>
      </c>
      <c r="D82" s="85"/>
      <c r="E82" s="85"/>
      <c r="F82" s="85"/>
      <c r="G82" s="85"/>
      <c r="H82" s="85"/>
      <c r="I82" s="85"/>
      <c r="J82" s="85"/>
      <c r="K82" s="85"/>
      <c r="L82" s="85"/>
      <c r="M82" s="35">
        <f>M83+M95</f>
        <v>161</v>
      </c>
      <c r="N82" s="35">
        <f>N83+N95</f>
        <v>590</v>
      </c>
    </row>
    <row r="83" spans="2:14" x14ac:dyDescent="0.25">
      <c r="B83" s="78">
        <f>B84+B91</f>
        <v>374</v>
      </c>
      <c r="C83" s="78"/>
      <c r="D83" s="78"/>
      <c r="E83" s="79" t="s">
        <v>33</v>
      </c>
      <c r="F83" s="79"/>
      <c r="G83" s="79"/>
      <c r="H83" s="79"/>
      <c r="I83" s="79"/>
      <c r="J83" s="79"/>
      <c r="K83" s="79"/>
      <c r="L83" s="79"/>
      <c r="M83" s="16">
        <f>M84+M91</f>
        <v>63</v>
      </c>
      <c r="N83" s="16">
        <f>N84+N91</f>
        <v>293</v>
      </c>
    </row>
    <row r="84" spans="2:14" x14ac:dyDescent="0.25">
      <c r="B84" s="69">
        <f>SUM(B85:J90)</f>
        <v>356</v>
      </c>
      <c r="C84" s="69"/>
      <c r="D84" s="69"/>
      <c r="E84" s="69"/>
      <c r="F84" s="69"/>
      <c r="G84" s="69"/>
      <c r="H84" s="70" t="s">
        <v>15</v>
      </c>
      <c r="I84" s="70"/>
      <c r="J84" s="70"/>
      <c r="K84" s="70"/>
      <c r="L84" s="70"/>
      <c r="M84" s="36">
        <f>SUM(M85:M90)</f>
        <v>63</v>
      </c>
      <c r="N84" s="36">
        <f>SUM(N85:N90)</f>
        <v>293</v>
      </c>
    </row>
    <row r="85" spans="2:14" x14ac:dyDescent="0.25">
      <c r="B85" s="71">
        <f t="shared" ref="B85:B90" si="6">M85+N85</f>
        <v>31</v>
      </c>
      <c r="C85" s="71"/>
      <c r="D85" s="71"/>
      <c r="E85" s="71"/>
      <c r="F85" s="71"/>
      <c r="G85" s="71"/>
      <c r="H85" s="71"/>
      <c r="I85" s="71"/>
      <c r="J85" s="71"/>
      <c r="K85" s="71"/>
      <c r="L85" s="52" t="s">
        <v>144</v>
      </c>
      <c r="M85" s="40">
        <v>5</v>
      </c>
      <c r="N85" s="40">
        <v>26</v>
      </c>
    </row>
    <row r="86" spans="2:14" x14ac:dyDescent="0.25">
      <c r="B86" s="71">
        <f t="shared" si="6"/>
        <v>115</v>
      </c>
      <c r="C86" s="71"/>
      <c r="D86" s="71"/>
      <c r="E86" s="71"/>
      <c r="F86" s="71"/>
      <c r="G86" s="71"/>
      <c r="H86" s="71"/>
      <c r="I86" s="71"/>
      <c r="J86" s="71"/>
      <c r="K86" s="71"/>
      <c r="L86" s="52" t="s">
        <v>17</v>
      </c>
      <c r="M86" s="40">
        <v>17</v>
      </c>
      <c r="N86" s="40">
        <v>98</v>
      </c>
    </row>
    <row r="87" spans="2:14" x14ac:dyDescent="0.25">
      <c r="B87" s="71">
        <f t="shared" si="6"/>
        <v>23</v>
      </c>
      <c r="C87" s="71"/>
      <c r="D87" s="71"/>
      <c r="E87" s="71"/>
      <c r="F87" s="71"/>
      <c r="G87" s="71"/>
      <c r="H87" s="71"/>
      <c r="I87" s="71"/>
      <c r="J87" s="71"/>
      <c r="K87" s="71"/>
      <c r="L87" s="52" t="s">
        <v>16</v>
      </c>
      <c r="M87" s="40">
        <v>5</v>
      </c>
      <c r="N87" s="40">
        <v>18</v>
      </c>
    </row>
    <row r="88" spans="2:14" ht="17.25" customHeight="1" x14ac:dyDescent="0.25">
      <c r="B88" s="71">
        <f t="shared" si="6"/>
        <v>65</v>
      </c>
      <c r="C88" s="71"/>
      <c r="D88" s="71"/>
      <c r="E88" s="71"/>
      <c r="F88" s="71"/>
      <c r="G88" s="71"/>
      <c r="H88" s="71"/>
      <c r="I88" s="71"/>
      <c r="J88" s="71"/>
      <c r="K88" s="71"/>
      <c r="L88" s="52" t="s">
        <v>18</v>
      </c>
      <c r="M88" s="40">
        <v>22</v>
      </c>
      <c r="N88" s="40">
        <v>43</v>
      </c>
    </row>
    <row r="89" spans="2:14" x14ac:dyDescent="0.25">
      <c r="B89" s="71">
        <f t="shared" si="6"/>
        <v>91</v>
      </c>
      <c r="C89" s="71"/>
      <c r="D89" s="71"/>
      <c r="E89" s="71"/>
      <c r="F89" s="71"/>
      <c r="G89" s="71"/>
      <c r="H89" s="71"/>
      <c r="I89" s="71"/>
      <c r="J89" s="71"/>
      <c r="K89" s="71"/>
      <c r="L89" s="52" t="s">
        <v>19</v>
      </c>
      <c r="M89" s="40">
        <v>9</v>
      </c>
      <c r="N89" s="40">
        <v>82</v>
      </c>
    </row>
    <row r="90" spans="2:14" x14ac:dyDescent="0.25">
      <c r="B90" s="71">
        <f t="shared" si="6"/>
        <v>31</v>
      </c>
      <c r="C90" s="71"/>
      <c r="D90" s="71"/>
      <c r="E90" s="71"/>
      <c r="F90" s="71"/>
      <c r="G90" s="71"/>
      <c r="H90" s="71"/>
      <c r="I90" s="71"/>
      <c r="J90" s="71"/>
      <c r="K90" s="71"/>
      <c r="L90" s="52" t="s">
        <v>198</v>
      </c>
      <c r="M90" s="40">
        <v>5</v>
      </c>
      <c r="N90" s="40">
        <v>26</v>
      </c>
    </row>
    <row r="91" spans="2:14" x14ac:dyDescent="0.25">
      <c r="B91" s="69">
        <f>B92+B94+B93</f>
        <v>18</v>
      </c>
      <c r="C91" s="69"/>
      <c r="D91" s="69"/>
      <c r="E91" s="69"/>
      <c r="F91" s="69"/>
      <c r="G91" s="69"/>
      <c r="H91" s="70" t="s">
        <v>20</v>
      </c>
      <c r="I91" s="70"/>
      <c r="J91" s="70"/>
      <c r="K91" s="70"/>
      <c r="L91" s="70"/>
      <c r="M91" s="36">
        <v>0</v>
      </c>
      <c r="N91" s="36">
        <v>0</v>
      </c>
    </row>
    <row r="92" spans="2:14" x14ac:dyDescent="0.25">
      <c r="B92" s="77">
        <f>M92+N92</f>
        <v>0</v>
      </c>
      <c r="C92" s="77"/>
      <c r="D92" s="77"/>
      <c r="E92" s="77"/>
      <c r="F92" s="77"/>
      <c r="G92" s="77"/>
      <c r="H92" s="77"/>
      <c r="I92" s="77"/>
      <c r="J92" s="77"/>
      <c r="K92" s="77"/>
      <c r="L92" s="52" t="s">
        <v>19</v>
      </c>
      <c r="M92" s="40">
        <v>0</v>
      </c>
      <c r="N92" s="40">
        <v>0</v>
      </c>
    </row>
    <row r="93" spans="2:14" x14ac:dyDescent="0.25">
      <c r="B93" s="72">
        <f>M93+N93</f>
        <v>0</v>
      </c>
      <c r="C93" s="73"/>
      <c r="D93" s="73"/>
      <c r="E93" s="73"/>
      <c r="F93" s="73"/>
      <c r="G93" s="73"/>
      <c r="H93" s="73"/>
      <c r="I93" s="73"/>
      <c r="J93" s="74"/>
      <c r="K93" s="46"/>
      <c r="L93" s="52" t="s">
        <v>18</v>
      </c>
      <c r="M93" s="40">
        <v>0</v>
      </c>
      <c r="N93" s="40">
        <v>0</v>
      </c>
    </row>
    <row r="94" spans="2:14" x14ac:dyDescent="0.25">
      <c r="B94" s="77">
        <f>M94+N94</f>
        <v>18</v>
      </c>
      <c r="C94" s="77"/>
      <c r="D94" s="77"/>
      <c r="E94" s="77"/>
      <c r="F94" s="77"/>
      <c r="G94" s="77"/>
      <c r="H94" s="77"/>
      <c r="I94" s="77"/>
      <c r="J94" s="77"/>
      <c r="K94" s="77"/>
      <c r="L94" s="52" t="s">
        <v>198</v>
      </c>
      <c r="M94" s="40">
        <v>4</v>
      </c>
      <c r="N94" s="40">
        <v>14</v>
      </c>
    </row>
    <row r="95" spans="2:14" x14ac:dyDescent="0.25">
      <c r="B95" s="78">
        <f>B96+B105+B112</f>
        <v>395</v>
      </c>
      <c r="C95" s="78"/>
      <c r="D95" s="78"/>
      <c r="E95" s="79" t="s">
        <v>35</v>
      </c>
      <c r="F95" s="79"/>
      <c r="G95" s="79"/>
      <c r="H95" s="79"/>
      <c r="I95" s="79"/>
      <c r="J95" s="79"/>
      <c r="K95" s="79"/>
      <c r="L95" s="79"/>
      <c r="M95" s="16">
        <f>M96+M105+M112</f>
        <v>98</v>
      </c>
      <c r="N95" s="16">
        <f>N96+N105+N112</f>
        <v>297</v>
      </c>
    </row>
    <row r="96" spans="2:14" x14ac:dyDescent="0.25">
      <c r="B96" s="69">
        <f>SUM(B97:K104)</f>
        <v>316</v>
      </c>
      <c r="C96" s="69"/>
      <c r="D96" s="69"/>
      <c r="E96" s="69"/>
      <c r="F96" s="69"/>
      <c r="G96" s="69"/>
      <c r="H96" s="70" t="s">
        <v>15</v>
      </c>
      <c r="I96" s="70"/>
      <c r="J96" s="70"/>
      <c r="K96" s="70"/>
      <c r="L96" s="70"/>
      <c r="M96" s="36">
        <f>SUM(M97:M104)</f>
        <v>70</v>
      </c>
      <c r="N96" s="36">
        <f>SUM(N97:N104)</f>
        <v>246</v>
      </c>
    </row>
    <row r="97" spans="2:14" x14ac:dyDescent="0.25">
      <c r="B97" s="71">
        <f t="shared" ref="B97:B104" si="7">M97+N97</f>
        <v>42</v>
      </c>
      <c r="C97" s="71"/>
      <c r="D97" s="71"/>
      <c r="E97" s="71"/>
      <c r="F97" s="71"/>
      <c r="G97" s="71"/>
      <c r="H97" s="71"/>
      <c r="I97" s="71"/>
      <c r="J97" s="71"/>
      <c r="K97" s="71"/>
      <c r="L97" s="52" t="s">
        <v>168</v>
      </c>
      <c r="M97" s="37">
        <v>10</v>
      </c>
      <c r="N97" s="37">
        <v>32</v>
      </c>
    </row>
    <row r="98" spans="2:14" x14ac:dyDescent="0.25">
      <c r="B98" s="71">
        <f t="shared" si="7"/>
        <v>28</v>
      </c>
      <c r="C98" s="71"/>
      <c r="D98" s="71"/>
      <c r="E98" s="71"/>
      <c r="F98" s="71"/>
      <c r="G98" s="71"/>
      <c r="H98" s="71"/>
      <c r="I98" s="71"/>
      <c r="J98" s="71"/>
      <c r="K98" s="71"/>
      <c r="L98" s="52" t="s">
        <v>169</v>
      </c>
      <c r="M98" s="37">
        <v>4</v>
      </c>
      <c r="N98" s="37">
        <v>24</v>
      </c>
    </row>
    <row r="99" spans="2:14" x14ac:dyDescent="0.25">
      <c r="B99" s="71">
        <f t="shared" si="7"/>
        <v>91</v>
      </c>
      <c r="C99" s="71"/>
      <c r="D99" s="71"/>
      <c r="E99" s="71"/>
      <c r="F99" s="71"/>
      <c r="G99" s="71"/>
      <c r="H99" s="71"/>
      <c r="I99" s="71"/>
      <c r="J99" s="71"/>
      <c r="K99" s="71"/>
      <c r="L99" s="52" t="s">
        <v>165</v>
      </c>
      <c r="M99" s="37">
        <v>15</v>
      </c>
      <c r="N99" s="37">
        <v>76</v>
      </c>
    </row>
    <row r="100" spans="2:14" x14ac:dyDescent="0.25">
      <c r="B100" s="71">
        <f t="shared" si="7"/>
        <v>36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52" t="s">
        <v>170</v>
      </c>
      <c r="M100" s="37">
        <v>11</v>
      </c>
      <c r="N100" s="37">
        <v>25</v>
      </c>
    </row>
    <row r="101" spans="2:14" x14ac:dyDescent="0.25">
      <c r="B101" s="71">
        <f t="shared" ref="B101" si="8">M101+N101</f>
        <v>15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52" t="s">
        <v>171</v>
      </c>
      <c r="M101" s="37">
        <v>0</v>
      </c>
      <c r="N101" s="37">
        <v>15</v>
      </c>
    </row>
    <row r="102" spans="2:14" x14ac:dyDescent="0.25">
      <c r="B102" s="71">
        <f t="shared" si="7"/>
        <v>28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52" t="s">
        <v>172</v>
      </c>
      <c r="M102" s="37">
        <v>2</v>
      </c>
      <c r="N102" s="37">
        <v>26</v>
      </c>
    </row>
    <row r="103" spans="2:14" x14ac:dyDescent="0.25">
      <c r="B103" s="71">
        <f t="shared" si="7"/>
        <v>54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52" t="s">
        <v>22</v>
      </c>
      <c r="M103" s="37">
        <v>25</v>
      </c>
      <c r="N103" s="37">
        <v>29</v>
      </c>
    </row>
    <row r="104" spans="2:14" x14ac:dyDescent="0.25">
      <c r="B104" s="71">
        <f t="shared" si="7"/>
        <v>22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52" t="s">
        <v>166</v>
      </c>
      <c r="M104" s="37">
        <v>3</v>
      </c>
      <c r="N104" s="37">
        <v>19</v>
      </c>
    </row>
    <row r="105" spans="2:14" x14ac:dyDescent="0.25">
      <c r="B105" s="69">
        <f>SUM(B106:K111)</f>
        <v>59</v>
      </c>
      <c r="C105" s="69"/>
      <c r="D105" s="69"/>
      <c r="E105" s="69"/>
      <c r="F105" s="69"/>
      <c r="G105" s="69"/>
      <c r="H105" s="70" t="s">
        <v>36</v>
      </c>
      <c r="I105" s="70"/>
      <c r="J105" s="70"/>
      <c r="K105" s="70"/>
      <c r="L105" s="70"/>
      <c r="M105" s="36">
        <f>SUM(M106:M111)</f>
        <v>21</v>
      </c>
      <c r="N105" s="36">
        <f>SUM(N106:N111)</f>
        <v>38</v>
      </c>
    </row>
    <row r="106" spans="2:14" x14ac:dyDescent="0.25">
      <c r="B106" s="71">
        <f t="shared" ref="B106:B111" si="9">M106+N106</f>
        <v>18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52" t="s">
        <v>165</v>
      </c>
      <c r="M106" s="40">
        <v>2</v>
      </c>
      <c r="N106" s="40">
        <v>16</v>
      </c>
    </row>
    <row r="107" spans="2:14" x14ac:dyDescent="0.25">
      <c r="B107" s="71">
        <f t="shared" si="9"/>
        <v>15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68" t="s">
        <v>23</v>
      </c>
      <c r="M107" s="40">
        <v>8</v>
      </c>
      <c r="N107" s="40">
        <v>7</v>
      </c>
    </row>
    <row r="108" spans="2:14" x14ac:dyDescent="0.25">
      <c r="B108" s="71">
        <f t="shared" si="9"/>
        <v>3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52" t="s">
        <v>24</v>
      </c>
      <c r="M108" s="40">
        <v>1</v>
      </c>
      <c r="N108" s="40">
        <v>2</v>
      </c>
    </row>
    <row r="109" spans="2:14" x14ac:dyDescent="0.25">
      <c r="B109" s="71">
        <f t="shared" si="9"/>
        <v>11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52" t="s">
        <v>22</v>
      </c>
      <c r="M109" s="40">
        <v>5</v>
      </c>
      <c r="N109" s="40">
        <v>6</v>
      </c>
    </row>
    <row r="110" spans="2:14" x14ac:dyDescent="0.25">
      <c r="B110" s="71">
        <f t="shared" si="9"/>
        <v>0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52" t="s">
        <v>25</v>
      </c>
      <c r="M110" s="40">
        <v>0</v>
      </c>
      <c r="N110" s="40">
        <v>0</v>
      </c>
    </row>
    <row r="111" spans="2:14" x14ac:dyDescent="0.25">
      <c r="B111" s="71">
        <f t="shared" si="9"/>
        <v>12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52" t="s">
        <v>26</v>
      </c>
      <c r="M111" s="40">
        <v>5</v>
      </c>
      <c r="N111" s="40">
        <v>7</v>
      </c>
    </row>
    <row r="112" spans="2:14" x14ac:dyDescent="0.25">
      <c r="B112" s="69">
        <f>B113+B114</f>
        <v>20</v>
      </c>
      <c r="C112" s="69"/>
      <c r="D112" s="69"/>
      <c r="E112" s="69"/>
      <c r="F112" s="69"/>
      <c r="G112" s="69"/>
      <c r="H112" s="70" t="s">
        <v>27</v>
      </c>
      <c r="I112" s="70"/>
      <c r="J112" s="70"/>
      <c r="K112" s="70"/>
      <c r="L112" s="70"/>
      <c r="M112" s="36">
        <f>M113+M114</f>
        <v>7</v>
      </c>
      <c r="N112" s="36">
        <f>N113+N114</f>
        <v>13</v>
      </c>
    </row>
    <row r="113" spans="2:14" x14ac:dyDescent="0.25">
      <c r="B113" s="71">
        <f>M113+N113</f>
        <v>9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52" t="s">
        <v>23</v>
      </c>
      <c r="M113" s="16">
        <v>3</v>
      </c>
      <c r="N113" s="40">
        <v>6</v>
      </c>
    </row>
    <row r="114" spans="2:14" x14ac:dyDescent="0.25">
      <c r="B114" s="71">
        <f>M114+N114</f>
        <v>11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52" t="s">
        <v>165</v>
      </c>
      <c r="M114" s="16">
        <v>4</v>
      </c>
      <c r="N114" s="40">
        <v>7</v>
      </c>
    </row>
    <row r="115" spans="2:14" ht="20.25" x14ac:dyDescent="0.25">
      <c r="B115" s="83" t="s">
        <v>115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2:14" ht="15" customHeight="1" x14ac:dyDescent="0.25">
      <c r="B116" s="84" t="s">
        <v>181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22" t="s">
        <v>11</v>
      </c>
      <c r="N116" s="22" t="s">
        <v>12</v>
      </c>
    </row>
    <row r="117" spans="2:14" x14ac:dyDescent="0.25">
      <c r="B117" s="24">
        <f>M117+N117</f>
        <v>34</v>
      </c>
      <c r="C117" s="85" t="s">
        <v>116</v>
      </c>
      <c r="D117" s="85"/>
      <c r="E117" s="85"/>
      <c r="F117" s="85"/>
      <c r="G117" s="85"/>
      <c r="H117" s="85"/>
      <c r="I117" s="85"/>
      <c r="J117" s="85"/>
      <c r="K117" s="85"/>
      <c r="L117" s="85"/>
      <c r="M117" s="10">
        <f>M118</f>
        <v>6</v>
      </c>
      <c r="N117" s="10">
        <f>N118</f>
        <v>28</v>
      </c>
    </row>
    <row r="118" spans="2:14" x14ac:dyDescent="0.25">
      <c r="B118" s="78">
        <f>SUM(M118:N118)</f>
        <v>34</v>
      </c>
      <c r="C118" s="78"/>
      <c r="D118" s="78"/>
      <c r="E118" s="79" t="s">
        <v>117</v>
      </c>
      <c r="F118" s="79"/>
      <c r="G118" s="79"/>
      <c r="H118" s="79"/>
      <c r="I118" s="79"/>
      <c r="J118" s="79"/>
      <c r="K118" s="79"/>
      <c r="L118" s="79"/>
      <c r="M118" s="13">
        <f>M119+M120</f>
        <v>6</v>
      </c>
      <c r="N118" s="13">
        <f>N119+N120</f>
        <v>28</v>
      </c>
    </row>
    <row r="119" spans="2:14" x14ac:dyDescent="0.25">
      <c r="B119" s="193">
        <f>SUM(M119:N119)</f>
        <v>24</v>
      </c>
      <c r="C119" s="194"/>
      <c r="D119" s="194"/>
      <c r="E119" s="194"/>
      <c r="F119" s="194"/>
      <c r="G119" s="194"/>
      <c r="H119" s="194"/>
      <c r="I119" s="194"/>
      <c r="J119" s="194"/>
      <c r="K119" s="195"/>
      <c r="L119" s="58" t="s">
        <v>17</v>
      </c>
      <c r="M119" s="67">
        <v>5</v>
      </c>
      <c r="N119" s="67">
        <v>19</v>
      </c>
    </row>
    <row r="120" spans="2:14" x14ac:dyDescent="0.25">
      <c r="B120" s="193">
        <f>SUM(M120:N120)</f>
        <v>10</v>
      </c>
      <c r="C120" s="194"/>
      <c r="D120" s="194"/>
      <c r="E120" s="194"/>
      <c r="F120" s="194"/>
      <c r="G120" s="194"/>
      <c r="H120" s="194"/>
      <c r="I120" s="194"/>
      <c r="J120" s="194"/>
      <c r="K120" s="195"/>
      <c r="L120" s="52" t="s">
        <v>201</v>
      </c>
      <c r="M120" s="67">
        <v>1</v>
      </c>
      <c r="N120" s="67">
        <v>9</v>
      </c>
    </row>
    <row r="121" spans="2:14" x14ac:dyDescent="0.25"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</row>
    <row r="122" spans="2:14" x14ac:dyDescent="0.25"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</row>
    <row r="123" spans="2:14" ht="20.25" x14ac:dyDescent="0.25">
      <c r="B123" s="83" t="s">
        <v>164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2:14" ht="15" customHeight="1" x14ac:dyDescent="0.25">
      <c r="B124" s="84" t="s">
        <v>181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22" t="s">
        <v>11</v>
      </c>
      <c r="N124" s="22" t="s">
        <v>12</v>
      </c>
    </row>
    <row r="125" spans="2:14" x14ac:dyDescent="0.25">
      <c r="B125" s="24">
        <f>B126+B135</f>
        <v>842</v>
      </c>
      <c r="C125" s="85" t="s">
        <v>108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10">
        <f>M126+M135</f>
        <v>247</v>
      </c>
      <c r="N125" s="10">
        <f>N126+N135</f>
        <v>595</v>
      </c>
    </row>
    <row r="126" spans="2:14" x14ac:dyDescent="0.25">
      <c r="B126" s="78">
        <f>B127+B132</f>
        <v>256</v>
      </c>
      <c r="C126" s="78"/>
      <c r="D126" s="78"/>
      <c r="E126" s="79" t="s">
        <v>179</v>
      </c>
      <c r="F126" s="79"/>
      <c r="G126" s="79"/>
      <c r="H126" s="79"/>
      <c r="I126" s="79"/>
      <c r="J126" s="79"/>
      <c r="K126" s="79"/>
      <c r="L126" s="79"/>
      <c r="M126" s="13">
        <f>M127+M132</f>
        <v>57</v>
      </c>
      <c r="N126" s="13">
        <f>N127+N132</f>
        <v>199</v>
      </c>
    </row>
    <row r="127" spans="2:14" x14ac:dyDescent="0.25">
      <c r="B127" s="69">
        <f>SUM(B128:J131)</f>
        <v>209</v>
      </c>
      <c r="C127" s="69"/>
      <c r="D127" s="69"/>
      <c r="E127" s="69"/>
      <c r="F127" s="69"/>
      <c r="G127" s="69"/>
      <c r="H127" s="70" t="s">
        <v>15</v>
      </c>
      <c r="I127" s="70"/>
      <c r="J127" s="70"/>
      <c r="K127" s="70"/>
      <c r="L127" s="70"/>
      <c r="M127" s="17">
        <f>SUM(M128:M131)</f>
        <v>45</v>
      </c>
      <c r="N127" s="17">
        <f>SUM(N128:N131)</f>
        <v>164</v>
      </c>
    </row>
    <row r="128" spans="2:14" x14ac:dyDescent="0.25">
      <c r="B128" s="80">
        <f>M128+N128</f>
        <v>65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52" t="s">
        <v>18</v>
      </c>
      <c r="M128" s="55">
        <v>24</v>
      </c>
      <c r="N128" s="61">
        <v>41</v>
      </c>
    </row>
    <row r="129" spans="2:14" x14ac:dyDescent="0.25">
      <c r="B129" s="80">
        <f>M129+N129</f>
        <v>109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52" t="s">
        <v>19</v>
      </c>
      <c r="M129" s="61">
        <v>15</v>
      </c>
      <c r="N129" s="61">
        <v>94</v>
      </c>
    </row>
    <row r="130" spans="2:14" x14ac:dyDescent="0.25">
      <c r="B130" s="80">
        <f>M130+N130</f>
        <v>24</v>
      </c>
      <c r="C130" s="80"/>
      <c r="D130" s="80"/>
      <c r="E130" s="80"/>
      <c r="F130" s="80"/>
      <c r="G130" s="80"/>
      <c r="H130" s="80"/>
      <c r="I130" s="80"/>
      <c r="J130" s="80"/>
      <c r="K130" s="53"/>
      <c r="L130" s="52" t="s">
        <v>17</v>
      </c>
      <c r="M130" s="61">
        <v>5</v>
      </c>
      <c r="N130" s="61">
        <v>19</v>
      </c>
    </row>
    <row r="131" spans="2:14" x14ac:dyDescent="0.25">
      <c r="B131" s="80">
        <f>M131+N131</f>
        <v>11</v>
      </c>
      <c r="C131" s="80"/>
      <c r="D131" s="80"/>
      <c r="E131" s="80"/>
      <c r="F131" s="80"/>
      <c r="G131" s="80"/>
      <c r="H131" s="80"/>
      <c r="I131" s="80"/>
      <c r="J131" s="80"/>
      <c r="K131" s="53"/>
      <c r="L131" s="52" t="s">
        <v>16</v>
      </c>
      <c r="M131" s="61">
        <v>1</v>
      </c>
      <c r="N131" s="61">
        <v>10</v>
      </c>
    </row>
    <row r="132" spans="2:14" x14ac:dyDescent="0.25">
      <c r="B132" s="69">
        <f>B133+B134</f>
        <v>47</v>
      </c>
      <c r="C132" s="69"/>
      <c r="D132" s="69"/>
      <c r="E132" s="69"/>
      <c r="F132" s="69"/>
      <c r="G132" s="69"/>
      <c r="H132" s="70" t="s">
        <v>20</v>
      </c>
      <c r="I132" s="70"/>
      <c r="J132" s="70"/>
      <c r="K132" s="70"/>
      <c r="L132" s="70"/>
      <c r="M132" s="17">
        <f>M133+M134</f>
        <v>12</v>
      </c>
      <c r="N132" s="17">
        <f>N133+N134</f>
        <v>35</v>
      </c>
    </row>
    <row r="133" spans="2:14" x14ac:dyDescent="0.25">
      <c r="B133" s="80">
        <f>M133+N133</f>
        <v>23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52" t="s">
        <v>19</v>
      </c>
      <c r="M133" s="61">
        <v>3</v>
      </c>
      <c r="N133" s="61">
        <v>20</v>
      </c>
    </row>
    <row r="134" spans="2:14" x14ac:dyDescent="0.25">
      <c r="B134" s="80">
        <f>M134+N134</f>
        <v>24</v>
      </c>
      <c r="C134" s="80"/>
      <c r="D134" s="80"/>
      <c r="E134" s="80"/>
      <c r="F134" s="80"/>
      <c r="G134" s="80"/>
      <c r="H134" s="80"/>
      <c r="I134" s="80"/>
      <c r="J134" s="80"/>
      <c r="K134" s="53"/>
      <c r="L134" s="52" t="s">
        <v>18</v>
      </c>
      <c r="M134" s="61">
        <v>9</v>
      </c>
      <c r="N134" s="61">
        <v>15</v>
      </c>
    </row>
    <row r="135" spans="2:14" x14ac:dyDescent="0.25">
      <c r="B135" s="78">
        <f>B136+B146+B153</f>
        <v>586</v>
      </c>
      <c r="C135" s="78"/>
      <c r="D135" s="78"/>
      <c r="E135" s="79" t="s">
        <v>101</v>
      </c>
      <c r="F135" s="79"/>
      <c r="G135" s="79"/>
      <c r="H135" s="79"/>
      <c r="I135" s="79"/>
      <c r="J135" s="79"/>
      <c r="K135" s="79"/>
      <c r="L135" s="79"/>
      <c r="M135" s="13">
        <f>M136+M146+M153</f>
        <v>190</v>
      </c>
      <c r="N135" s="13">
        <f>N136+N146+N153</f>
        <v>396</v>
      </c>
    </row>
    <row r="136" spans="2:14" x14ac:dyDescent="0.25">
      <c r="B136" s="69">
        <f>SUM(B137:K145)</f>
        <v>311</v>
      </c>
      <c r="C136" s="69"/>
      <c r="D136" s="69"/>
      <c r="E136" s="69"/>
      <c r="F136" s="69"/>
      <c r="G136" s="69"/>
      <c r="H136" s="70" t="s">
        <v>15</v>
      </c>
      <c r="I136" s="70"/>
      <c r="J136" s="70"/>
      <c r="K136" s="70"/>
      <c r="L136" s="70"/>
      <c r="M136" s="17">
        <f>SUM(M137:M145)</f>
        <v>97</v>
      </c>
      <c r="N136" s="17">
        <f>SUM(N137:N145)</f>
        <v>214</v>
      </c>
    </row>
    <row r="137" spans="2:14" x14ac:dyDescent="0.25">
      <c r="B137" s="80">
        <f t="shared" ref="B137:B145" si="10">M137+N137</f>
        <v>44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52" t="s">
        <v>165</v>
      </c>
      <c r="M137" s="61">
        <v>12</v>
      </c>
      <c r="N137" s="61">
        <v>32</v>
      </c>
    </row>
    <row r="138" spans="2:14" x14ac:dyDescent="0.25">
      <c r="B138" s="80">
        <f t="shared" si="10"/>
        <v>49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52" t="s">
        <v>202</v>
      </c>
      <c r="M138" s="61">
        <v>6</v>
      </c>
      <c r="N138" s="61">
        <v>43</v>
      </c>
    </row>
    <row r="139" spans="2:14" x14ac:dyDescent="0.25">
      <c r="B139" s="80">
        <f t="shared" si="10"/>
        <v>45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52" t="s">
        <v>203</v>
      </c>
      <c r="M139" s="61">
        <v>16</v>
      </c>
      <c r="N139" s="61">
        <v>29</v>
      </c>
    </row>
    <row r="140" spans="2:14" x14ac:dyDescent="0.25">
      <c r="B140" s="80">
        <f>M140+N140</f>
        <v>3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64" t="s">
        <v>199</v>
      </c>
      <c r="M140" s="66">
        <v>0</v>
      </c>
      <c r="N140" s="66">
        <v>3</v>
      </c>
    </row>
    <row r="141" spans="2:14" x14ac:dyDescent="0.25">
      <c r="B141" s="80">
        <f>M141+N141</f>
        <v>18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64" t="s">
        <v>204</v>
      </c>
      <c r="M141" s="66">
        <v>8</v>
      </c>
      <c r="N141" s="66">
        <v>10</v>
      </c>
    </row>
    <row r="142" spans="2:14" x14ac:dyDescent="0.25">
      <c r="B142" s="80">
        <f t="shared" si="10"/>
        <v>31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52" t="s">
        <v>171</v>
      </c>
      <c r="M142" s="61">
        <v>6</v>
      </c>
      <c r="N142" s="61">
        <v>25</v>
      </c>
    </row>
    <row r="143" spans="2:14" x14ac:dyDescent="0.25">
      <c r="B143" s="80">
        <f t="shared" si="10"/>
        <v>37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52" t="s">
        <v>172</v>
      </c>
      <c r="M143" s="61">
        <v>3</v>
      </c>
      <c r="N143" s="61">
        <v>34</v>
      </c>
    </row>
    <row r="144" spans="2:14" x14ac:dyDescent="0.25">
      <c r="B144" s="80">
        <f t="shared" si="10"/>
        <v>27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52" t="s">
        <v>205</v>
      </c>
      <c r="M144" s="61">
        <v>8</v>
      </c>
      <c r="N144" s="61">
        <v>19</v>
      </c>
    </row>
    <row r="145" spans="2:14" x14ac:dyDescent="0.25">
      <c r="B145" s="80">
        <f t="shared" si="10"/>
        <v>57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52" t="s">
        <v>22</v>
      </c>
      <c r="M145" s="61">
        <v>38</v>
      </c>
      <c r="N145" s="61">
        <v>19</v>
      </c>
    </row>
    <row r="146" spans="2:14" x14ac:dyDescent="0.25">
      <c r="B146" s="69">
        <f>SUM(B147:J152)</f>
        <v>216</v>
      </c>
      <c r="C146" s="69"/>
      <c r="D146" s="69"/>
      <c r="E146" s="69"/>
      <c r="F146" s="69"/>
      <c r="G146" s="69"/>
      <c r="H146" s="70" t="s">
        <v>36</v>
      </c>
      <c r="I146" s="70"/>
      <c r="J146" s="70"/>
      <c r="K146" s="70"/>
      <c r="L146" s="70"/>
      <c r="M146" s="17">
        <f>SUM(M147:M152)</f>
        <v>77</v>
      </c>
      <c r="N146" s="17">
        <f>SUM(N147:N152)</f>
        <v>139</v>
      </c>
    </row>
    <row r="147" spans="2:14" x14ac:dyDescent="0.25">
      <c r="B147" s="80">
        <f>M147+N147</f>
        <v>36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52" t="s">
        <v>23</v>
      </c>
      <c r="M147" s="61">
        <v>20</v>
      </c>
      <c r="N147" s="61">
        <v>16</v>
      </c>
    </row>
    <row r="148" spans="2:14" x14ac:dyDescent="0.25">
      <c r="B148" s="122">
        <f>SUM(M148:N148)</f>
        <v>59</v>
      </c>
      <c r="C148" s="123"/>
      <c r="D148" s="123"/>
      <c r="E148" s="123"/>
      <c r="F148" s="123"/>
      <c r="G148" s="123"/>
      <c r="H148" s="123"/>
      <c r="I148" s="123"/>
      <c r="J148" s="123"/>
      <c r="K148" s="124"/>
      <c r="L148" s="52" t="s">
        <v>165</v>
      </c>
      <c r="M148" s="61">
        <v>6</v>
      </c>
      <c r="N148" s="61">
        <v>53</v>
      </c>
    </row>
    <row r="149" spans="2:14" x14ac:dyDescent="0.25">
      <c r="B149" s="80">
        <f>M149+N149</f>
        <v>34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52" t="s">
        <v>24</v>
      </c>
      <c r="M149" s="61">
        <v>4</v>
      </c>
      <c r="N149" s="61">
        <v>30</v>
      </c>
    </row>
    <row r="150" spans="2:14" x14ac:dyDescent="0.25">
      <c r="B150" s="80">
        <f t="shared" ref="B150" si="11">M150+N150</f>
        <v>25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52" t="s">
        <v>25</v>
      </c>
      <c r="M150" s="61">
        <v>17</v>
      </c>
      <c r="N150" s="61">
        <v>8</v>
      </c>
    </row>
    <row r="151" spans="2:14" x14ac:dyDescent="0.25">
      <c r="B151" s="80">
        <f>M151+N151</f>
        <v>41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52" t="s">
        <v>22</v>
      </c>
      <c r="M151" s="61">
        <v>26</v>
      </c>
      <c r="N151" s="61">
        <v>15</v>
      </c>
    </row>
    <row r="152" spans="2:14" ht="17.25" customHeight="1" x14ac:dyDescent="0.25">
      <c r="B152" s="80">
        <f>M152+N152</f>
        <v>21</v>
      </c>
      <c r="C152" s="80"/>
      <c r="D152" s="80"/>
      <c r="E152" s="80"/>
      <c r="F152" s="80"/>
      <c r="G152" s="80"/>
      <c r="H152" s="80"/>
      <c r="I152" s="80"/>
      <c r="J152" s="80"/>
      <c r="K152" s="80"/>
      <c r="L152" s="52" t="s">
        <v>26</v>
      </c>
      <c r="M152" s="61">
        <v>4</v>
      </c>
      <c r="N152" s="61">
        <v>17</v>
      </c>
    </row>
    <row r="153" spans="2:14" ht="17.25" customHeight="1" x14ac:dyDescent="0.25">
      <c r="B153" s="69">
        <f>SUM(B154:J156)</f>
        <v>59</v>
      </c>
      <c r="C153" s="69"/>
      <c r="D153" s="69"/>
      <c r="E153" s="69"/>
      <c r="F153" s="69"/>
      <c r="G153" s="69"/>
      <c r="H153" s="70" t="s">
        <v>147</v>
      </c>
      <c r="I153" s="70"/>
      <c r="J153" s="70"/>
      <c r="K153" s="70"/>
      <c r="L153" s="70"/>
      <c r="M153" s="17">
        <f>SUM(M154:M156)</f>
        <v>16</v>
      </c>
      <c r="N153" s="17">
        <f>SUM(N154:N156)</f>
        <v>43</v>
      </c>
    </row>
    <row r="154" spans="2:14" ht="17.25" customHeight="1" x14ac:dyDescent="0.25">
      <c r="B154" s="80">
        <f>M154+N154</f>
        <v>34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52" t="s">
        <v>165</v>
      </c>
      <c r="M154" s="61">
        <v>4</v>
      </c>
      <c r="N154" s="61">
        <v>30</v>
      </c>
    </row>
    <row r="155" spans="2:14" ht="17.25" customHeight="1" x14ac:dyDescent="0.25">
      <c r="B155" s="122">
        <f>M155+N155</f>
        <v>25</v>
      </c>
      <c r="C155" s="123"/>
      <c r="D155" s="123"/>
      <c r="E155" s="123"/>
      <c r="F155" s="123"/>
      <c r="G155" s="123"/>
      <c r="H155" s="123"/>
      <c r="I155" s="123"/>
      <c r="J155" s="123"/>
      <c r="K155" s="124"/>
      <c r="L155" s="52" t="s">
        <v>23</v>
      </c>
      <c r="M155" s="61">
        <v>12</v>
      </c>
      <c r="N155" s="61">
        <v>13</v>
      </c>
    </row>
    <row r="156" spans="2:14" x14ac:dyDescent="0.25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</row>
    <row r="157" spans="2:14" x14ac:dyDescent="0.25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2:14" ht="20.25" x14ac:dyDescent="0.25">
      <c r="B158" s="83" t="s">
        <v>178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</row>
    <row r="159" spans="2:14" ht="15" customHeight="1" x14ac:dyDescent="0.25">
      <c r="B159" s="41">
        <f>N160/N161</f>
        <v>0.57905138339920947</v>
      </c>
      <c r="C159" s="129" t="s">
        <v>142</v>
      </c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1"/>
    </row>
    <row r="160" spans="2:14" x14ac:dyDescent="0.25">
      <c r="B160" s="29"/>
      <c r="C160" s="132" t="s">
        <v>190</v>
      </c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53">
        <v>586</v>
      </c>
    </row>
    <row r="161" spans="2:14" ht="15" customHeight="1" x14ac:dyDescent="0.25">
      <c r="B161" s="29"/>
      <c r="C161" s="132" t="s">
        <v>189</v>
      </c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53">
        <v>1012</v>
      </c>
    </row>
    <row r="162" spans="2:14" ht="15" customHeight="1" x14ac:dyDescent="0.25">
      <c r="B162" s="41">
        <f>N163/N164</f>
        <v>0.60520094562647753</v>
      </c>
      <c r="C162" s="129" t="s">
        <v>146</v>
      </c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1"/>
    </row>
    <row r="163" spans="2:14" ht="15" customHeight="1" x14ac:dyDescent="0.25">
      <c r="B163" s="29"/>
      <c r="C163" s="132" t="s">
        <v>190</v>
      </c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53">
        <v>256</v>
      </c>
    </row>
    <row r="164" spans="2:14" ht="15" customHeight="1" x14ac:dyDescent="0.25">
      <c r="B164" s="29"/>
      <c r="C164" s="132" t="s">
        <v>189</v>
      </c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53">
        <v>423</v>
      </c>
    </row>
    <row r="165" spans="2:14" ht="15" customHeight="1" x14ac:dyDescent="0.25">
      <c r="B165" s="29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51"/>
    </row>
    <row r="166" spans="2:14" ht="15" customHeight="1" x14ac:dyDescent="0.25">
      <c r="B166" s="83" t="s">
        <v>180</v>
      </c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</row>
    <row r="167" spans="2:14" ht="15" customHeight="1" x14ac:dyDescent="0.25">
      <c r="B167" s="41">
        <f>N168/N169</f>
        <v>0.50988142292490124</v>
      </c>
      <c r="C167" s="129" t="s">
        <v>142</v>
      </c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1"/>
    </row>
    <row r="168" spans="2:14" ht="15" customHeight="1" x14ac:dyDescent="0.25">
      <c r="B168" s="29"/>
      <c r="C168" s="132" t="s">
        <v>190</v>
      </c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63">
        <v>516</v>
      </c>
    </row>
    <row r="169" spans="2:14" ht="15" customHeight="1" x14ac:dyDescent="0.25">
      <c r="B169" s="29"/>
      <c r="C169" s="132" t="s">
        <v>191</v>
      </c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53">
        <v>1012</v>
      </c>
    </row>
    <row r="170" spans="2:14" ht="15" customHeight="1" x14ac:dyDescent="0.25">
      <c r="B170" s="41">
        <f>N171/N172</f>
        <v>0.51536643026004725</v>
      </c>
      <c r="C170" s="129" t="s">
        <v>146</v>
      </c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1"/>
    </row>
    <row r="171" spans="2:14" ht="15" customHeight="1" x14ac:dyDescent="0.25">
      <c r="B171" s="29"/>
      <c r="C171" s="132" t="s">
        <v>190</v>
      </c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63">
        <v>218</v>
      </c>
    </row>
    <row r="172" spans="2:14" ht="15" customHeight="1" x14ac:dyDescent="0.25">
      <c r="B172" s="29"/>
      <c r="C172" s="132" t="s">
        <v>191</v>
      </c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53">
        <v>423</v>
      </c>
    </row>
    <row r="173" spans="2:14" ht="15" customHeight="1" x14ac:dyDescent="0.25">
      <c r="B173" s="29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51"/>
    </row>
    <row r="174" spans="2:14" x14ac:dyDescent="0.25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</row>
    <row r="175" spans="2:14" x14ac:dyDescent="0.25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</row>
    <row r="176" spans="2:14" ht="18.75" customHeight="1" x14ac:dyDescent="0.25">
      <c r="B176" s="83" t="s">
        <v>37</v>
      </c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</row>
    <row r="177" spans="2:14" x14ac:dyDescent="0.25">
      <c r="B177" s="31">
        <v>9</v>
      </c>
      <c r="C177" s="125" t="s">
        <v>182</v>
      </c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7"/>
    </row>
    <row r="178" spans="2:14" ht="15" customHeight="1" x14ac:dyDescent="0.25">
      <c r="B178" s="128" t="s">
        <v>196</v>
      </c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30" t="s">
        <v>12</v>
      </c>
      <c r="N178" s="30" t="s">
        <v>11</v>
      </c>
    </row>
    <row r="179" spans="2:14" ht="14.25" customHeight="1" x14ac:dyDescent="0.25">
      <c r="B179" s="80">
        <f>SUM(M179:N179)</f>
        <v>2</v>
      </c>
      <c r="C179" s="80"/>
      <c r="D179" s="93" t="s">
        <v>174</v>
      </c>
      <c r="E179" s="93"/>
      <c r="F179" s="93"/>
      <c r="G179" s="93"/>
      <c r="H179" s="93"/>
      <c r="I179" s="93"/>
      <c r="J179" s="93"/>
      <c r="K179" s="93"/>
      <c r="L179" s="93"/>
      <c r="M179" s="54">
        <v>1</v>
      </c>
      <c r="N179" s="54">
        <v>1</v>
      </c>
    </row>
    <row r="180" spans="2:14" ht="14.25" customHeight="1" x14ac:dyDescent="0.25">
      <c r="B180" s="80">
        <f>SUM(M180:N180)</f>
        <v>3</v>
      </c>
      <c r="C180" s="80"/>
      <c r="D180" s="93" t="s">
        <v>173</v>
      </c>
      <c r="E180" s="93"/>
      <c r="F180" s="93"/>
      <c r="G180" s="93"/>
      <c r="H180" s="93"/>
      <c r="I180" s="93"/>
      <c r="J180" s="93"/>
      <c r="K180" s="93"/>
      <c r="L180" s="93"/>
      <c r="M180" s="54">
        <v>3</v>
      </c>
      <c r="N180" s="54">
        <v>0</v>
      </c>
    </row>
    <row r="181" spans="2:14" ht="15.75" customHeight="1" x14ac:dyDescent="0.25">
      <c r="B181" s="80">
        <f t="shared" ref="B181:B182" si="12">SUM(M181:N181)</f>
        <v>4</v>
      </c>
      <c r="C181" s="80"/>
      <c r="D181" s="93" t="s">
        <v>109</v>
      </c>
      <c r="E181" s="93"/>
      <c r="F181" s="93"/>
      <c r="G181" s="93"/>
      <c r="H181" s="93"/>
      <c r="I181" s="93"/>
      <c r="J181" s="93"/>
      <c r="K181" s="93"/>
      <c r="L181" s="93"/>
      <c r="M181" s="54">
        <v>2</v>
      </c>
      <c r="N181" s="54">
        <v>2</v>
      </c>
    </row>
    <row r="182" spans="2:14" ht="15.75" customHeight="1" x14ac:dyDescent="0.25">
      <c r="B182" s="80">
        <f t="shared" si="12"/>
        <v>0</v>
      </c>
      <c r="C182" s="80"/>
      <c r="D182" s="93" t="s">
        <v>110</v>
      </c>
      <c r="E182" s="93"/>
      <c r="F182" s="93"/>
      <c r="G182" s="93"/>
      <c r="H182" s="93"/>
      <c r="I182" s="93"/>
      <c r="J182" s="93"/>
      <c r="K182" s="93"/>
      <c r="L182" s="93"/>
      <c r="M182" s="65" t="s">
        <v>188</v>
      </c>
      <c r="N182" s="65" t="s">
        <v>188</v>
      </c>
    </row>
    <row r="183" spans="2:14" ht="26.25" customHeight="1" x14ac:dyDescent="0.25">
      <c r="B183" s="200" t="s">
        <v>176</v>
      </c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</row>
    <row r="184" spans="2:14" ht="23.25" customHeight="1" x14ac:dyDescent="0.25">
      <c r="B184" s="83" t="s">
        <v>156</v>
      </c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47"/>
    </row>
    <row r="185" spans="2:14" ht="15" customHeight="1" x14ac:dyDescent="0.25">
      <c r="B185" s="135">
        <f>B186+B187+B188</f>
        <v>207628</v>
      </c>
      <c r="C185" s="81"/>
      <c r="D185" s="76" t="s">
        <v>148</v>
      </c>
      <c r="E185" s="76"/>
      <c r="F185" s="76"/>
      <c r="G185" s="76"/>
      <c r="H185" s="76"/>
      <c r="I185" s="76"/>
      <c r="J185" s="76"/>
      <c r="K185" s="76"/>
      <c r="L185" s="76"/>
      <c r="M185" s="76"/>
      <c r="N185" s="47"/>
    </row>
    <row r="186" spans="2:14" ht="15" customHeight="1" x14ac:dyDescent="0.25">
      <c r="B186" s="136">
        <v>32000</v>
      </c>
      <c r="C186" s="136"/>
      <c r="D186" s="136"/>
      <c r="E186" s="136"/>
      <c r="F186" s="136"/>
      <c r="G186" s="136"/>
      <c r="H186" s="75" t="s">
        <v>51</v>
      </c>
      <c r="I186" s="75"/>
      <c r="J186" s="75"/>
      <c r="K186" s="75"/>
      <c r="L186" s="75"/>
      <c r="M186" s="75"/>
      <c r="N186" s="47"/>
    </row>
    <row r="187" spans="2:14" ht="15" customHeight="1" x14ac:dyDescent="0.25">
      <c r="B187" s="136">
        <v>43251</v>
      </c>
      <c r="C187" s="136"/>
      <c r="D187" s="136"/>
      <c r="E187" s="136"/>
      <c r="F187" s="136"/>
      <c r="G187" s="136"/>
      <c r="H187" s="75" t="s">
        <v>50</v>
      </c>
      <c r="I187" s="75"/>
      <c r="J187" s="75"/>
      <c r="K187" s="75"/>
      <c r="L187" s="75"/>
      <c r="M187" s="75"/>
      <c r="N187" s="47"/>
    </row>
    <row r="188" spans="2:14" ht="15" customHeight="1" x14ac:dyDescent="0.25">
      <c r="B188" s="136">
        <v>132377</v>
      </c>
      <c r="C188" s="136"/>
      <c r="D188" s="136"/>
      <c r="E188" s="136"/>
      <c r="F188" s="136"/>
      <c r="G188" s="136"/>
      <c r="H188" s="75" t="s">
        <v>52</v>
      </c>
      <c r="I188" s="75"/>
      <c r="J188" s="75"/>
      <c r="K188" s="75"/>
      <c r="L188" s="75"/>
      <c r="M188" s="75"/>
      <c r="N188" s="47"/>
    </row>
    <row r="189" spans="2:14" ht="15" customHeight="1" x14ac:dyDescent="0.25">
      <c r="B189" s="135">
        <f>B190+B191+B192</f>
        <v>52052</v>
      </c>
      <c r="C189" s="81"/>
      <c r="D189" s="76" t="s">
        <v>149</v>
      </c>
      <c r="E189" s="76"/>
      <c r="F189" s="76"/>
      <c r="G189" s="76"/>
      <c r="H189" s="76"/>
      <c r="I189" s="76"/>
      <c r="J189" s="76"/>
      <c r="K189" s="76"/>
      <c r="L189" s="76"/>
      <c r="M189" s="76"/>
      <c r="N189" s="47"/>
    </row>
    <row r="190" spans="2:14" ht="15" customHeight="1" x14ac:dyDescent="0.25">
      <c r="B190" s="136">
        <v>34437</v>
      </c>
      <c r="C190" s="136"/>
      <c r="D190" s="136"/>
      <c r="E190" s="136"/>
      <c r="F190" s="136"/>
      <c r="G190" s="136"/>
      <c r="H190" s="75" t="s">
        <v>53</v>
      </c>
      <c r="I190" s="75"/>
      <c r="J190" s="75"/>
      <c r="K190" s="75"/>
      <c r="L190" s="75"/>
      <c r="M190" s="75"/>
      <c r="N190" s="49"/>
    </row>
    <row r="191" spans="2:14" ht="15" customHeight="1" x14ac:dyDescent="0.25">
      <c r="B191" s="82">
        <v>10106</v>
      </c>
      <c r="C191" s="82"/>
      <c r="D191" s="82"/>
      <c r="E191" s="82"/>
      <c r="F191" s="82"/>
      <c r="G191" s="82"/>
      <c r="H191" s="75" t="s">
        <v>54</v>
      </c>
      <c r="I191" s="75"/>
      <c r="J191" s="75"/>
      <c r="K191" s="75"/>
      <c r="L191" s="75"/>
      <c r="M191" s="75"/>
      <c r="N191" s="49"/>
    </row>
    <row r="192" spans="2:14" ht="15" customHeight="1" x14ac:dyDescent="0.25">
      <c r="B192" s="107">
        <v>7509</v>
      </c>
      <c r="C192" s="107"/>
      <c r="D192" s="107"/>
      <c r="E192" s="107"/>
      <c r="F192" s="107"/>
      <c r="G192" s="107"/>
      <c r="H192" s="75" t="s">
        <v>150</v>
      </c>
      <c r="I192" s="75"/>
      <c r="J192" s="75"/>
      <c r="K192" s="75"/>
      <c r="L192" s="75"/>
      <c r="M192" s="75"/>
      <c r="N192" s="49"/>
    </row>
    <row r="193" spans="2:14" ht="15" customHeight="1" x14ac:dyDescent="0.25">
      <c r="B193" s="81">
        <f>B194+B195+B196</f>
        <v>27000</v>
      </c>
      <c r="C193" s="81"/>
      <c r="D193" s="76" t="s">
        <v>151</v>
      </c>
      <c r="E193" s="76"/>
      <c r="F193" s="76"/>
      <c r="G193" s="76"/>
      <c r="H193" s="76"/>
      <c r="I193" s="76"/>
      <c r="J193" s="76"/>
      <c r="K193" s="76"/>
      <c r="L193" s="76"/>
      <c r="M193" s="76"/>
      <c r="N193" s="49"/>
    </row>
    <row r="194" spans="2:14" ht="15" customHeight="1" x14ac:dyDescent="0.25">
      <c r="B194" s="107">
        <v>14000</v>
      </c>
      <c r="C194" s="107"/>
      <c r="D194" s="107"/>
      <c r="E194" s="107"/>
      <c r="F194" s="107"/>
      <c r="G194" s="107"/>
      <c r="H194" s="75" t="s">
        <v>53</v>
      </c>
      <c r="I194" s="75"/>
      <c r="J194" s="75"/>
      <c r="K194" s="75"/>
      <c r="L194" s="75"/>
      <c r="M194" s="75"/>
      <c r="N194" s="49"/>
    </row>
    <row r="195" spans="2:14" ht="15" customHeight="1" x14ac:dyDescent="0.25">
      <c r="B195" s="82">
        <v>10000</v>
      </c>
      <c r="C195" s="82"/>
      <c r="D195" s="82"/>
      <c r="E195" s="82"/>
      <c r="F195" s="82"/>
      <c r="G195" s="82"/>
      <c r="H195" s="75" t="s">
        <v>54</v>
      </c>
      <c r="I195" s="75"/>
      <c r="J195" s="75"/>
      <c r="K195" s="75"/>
      <c r="L195" s="75"/>
      <c r="M195" s="75"/>
      <c r="N195" s="49"/>
    </row>
    <row r="196" spans="2:14" ht="15" customHeight="1" x14ac:dyDescent="0.25">
      <c r="B196" s="107">
        <v>3000</v>
      </c>
      <c r="C196" s="107"/>
      <c r="D196" s="107"/>
      <c r="E196" s="107"/>
      <c r="F196" s="107"/>
      <c r="G196" s="107"/>
      <c r="H196" s="75" t="s">
        <v>150</v>
      </c>
      <c r="I196" s="75"/>
      <c r="J196" s="75"/>
      <c r="K196" s="75"/>
      <c r="L196" s="75"/>
      <c r="M196" s="75"/>
      <c r="N196" s="49"/>
    </row>
    <row r="197" spans="2:14" ht="15" customHeight="1" x14ac:dyDescent="0.25">
      <c r="B197" s="81">
        <v>30</v>
      </c>
      <c r="C197" s="81"/>
      <c r="D197" s="76" t="s">
        <v>56</v>
      </c>
      <c r="E197" s="76"/>
      <c r="F197" s="76"/>
      <c r="G197" s="76"/>
      <c r="H197" s="76"/>
      <c r="I197" s="76"/>
      <c r="J197" s="76"/>
      <c r="K197" s="76"/>
      <c r="L197" s="76"/>
      <c r="M197" s="76"/>
      <c r="N197" s="49"/>
    </row>
    <row r="198" spans="2:14" ht="15" customHeight="1" x14ac:dyDescent="0.25">
      <c r="B198" s="82">
        <v>13</v>
      </c>
      <c r="C198" s="82"/>
      <c r="D198" s="82"/>
      <c r="E198" s="82"/>
      <c r="F198" s="82"/>
      <c r="G198" s="82"/>
      <c r="H198" s="75" t="s">
        <v>38</v>
      </c>
      <c r="I198" s="75"/>
      <c r="J198" s="75"/>
      <c r="K198" s="75"/>
      <c r="L198" s="75"/>
      <c r="M198" s="75"/>
      <c r="N198" s="49"/>
    </row>
    <row r="199" spans="2:14" ht="15" customHeight="1" x14ac:dyDescent="0.25">
      <c r="B199" s="82">
        <v>14</v>
      </c>
      <c r="C199" s="82"/>
      <c r="D199" s="82"/>
      <c r="E199" s="82"/>
      <c r="F199" s="82"/>
      <c r="G199" s="82"/>
      <c r="H199" s="75" t="s">
        <v>39</v>
      </c>
      <c r="I199" s="75"/>
      <c r="J199" s="75"/>
      <c r="K199" s="75"/>
      <c r="L199" s="75"/>
      <c r="M199" s="75"/>
      <c r="N199" s="49"/>
    </row>
    <row r="200" spans="2:14" ht="15" customHeight="1" x14ac:dyDescent="0.25">
      <c r="B200" s="82">
        <v>3</v>
      </c>
      <c r="C200" s="82"/>
      <c r="D200" s="82"/>
      <c r="E200" s="82"/>
      <c r="F200" s="82"/>
      <c r="G200" s="82"/>
      <c r="H200" s="75" t="s">
        <v>40</v>
      </c>
      <c r="I200" s="75"/>
      <c r="J200" s="75"/>
      <c r="K200" s="75"/>
      <c r="L200" s="75"/>
      <c r="M200" s="75"/>
      <c r="N200" s="49"/>
    </row>
    <row r="201" spans="2:14" ht="15" customHeight="1" x14ac:dyDescent="0.25">
      <c r="B201" s="81">
        <f>B202+B203+B204</f>
        <v>168</v>
      </c>
      <c r="C201" s="81"/>
      <c r="D201" s="76" t="s">
        <v>113</v>
      </c>
      <c r="E201" s="76"/>
      <c r="F201" s="76"/>
      <c r="G201" s="76"/>
      <c r="H201" s="76"/>
      <c r="I201" s="76"/>
      <c r="J201" s="76"/>
      <c r="K201" s="76"/>
      <c r="L201" s="76"/>
      <c r="M201" s="76"/>
      <c r="N201" s="49"/>
    </row>
    <row r="202" spans="2:14" ht="15" customHeight="1" x14ac:dyDescent="0.25">
      <c r="B202" s="82">
        <v>87</v>
      </c>
      <c r="C202" s="82"/>
      <c r="D202" s="82"/>
      <c r="E202" s="82"/>
      <c r="F202" s="82"/>
      <c r="G202" s="82"/>
      <c r="H202" s="75" t="s">
        <v>38</v>
      </c>
      <c r="I202" s="75"/>
      <c r="J202" s="75"/>
      <c r="K202" s="75"/>
      <c r="L202" s="75"/>
      <c r="M202" s="75"/>
      <c r="N202" s="49"/>
    </row>
    <row r="203" spans="2:14" ht="15" customHeight="1" x14ac:dyDescent="0.25">
      <c r="B203" s="82">
        <v>57</v>
      </c>
      <c r="C203" s="82"/>
      <c r="D203" s="82"/>
      <c r="E203" s="82"/>
      <c r="F203" s="82"/>
      <c r="G203" s="82"/>
      <c r="H203" s="75" t="s">
        <v>39</v>
      </c>
      <c r="I203" s="75"/>
      <c r="J203" s="75"/>
      <c r="K203" s="75"/>
      <c r="L203" s="75"/>
      <c r="M203" s="75"/>
      <c r="N203" s="49"/>
    </row>
    <row r="204" spans="2:14" ht="15" customHeight="1" x14ac:dyDescent="0.25">
      <c r="B204" s="82">
        <v>24</v>
      </c>
      <c r="C204" s="82"/>
      <c r="D204" s="82"/>
      <c r="E204" s="82"/>
      <c r="F204" s="82"/>
      <c r="G204" s="82"/>
      <c r="H204" s="75" t="s">
        <v>40</v>
      </c>
      <c r="I204" s="75"/>
      <c r="J204" s="75"/>
      <c r="K204" s="75"/>
      <c r="L204" s="75"/>
      <c r="M204" s="75"/>
      <c r="N204" s="49"/>
    </row>
    <row r="205" spans="2:14" ht="15" customHeight="1" x14ac:dyDescent="0.25">
      <c r="B205" s="81">
        <f>B206+B207+B208</f>
        <v>168</v>
      </c>
      <c r="C205" s="81"/>
      <c r="D205" s="76" t="s">
        <v>114</v>
      </c>
      <c r="E205" s="76"/>
      <c r="F205" s="76"/>
      <c r="G205" s="76"/>
      <c r="H205" s="76"/>
      <c r="I205" s="76"/>
      <c r="J205" s="76"/>
      <c r="K205" s="76"/>
      <c r="L205" s="76"/>
      <c r="M205" s="76"/>
      <c r="N205" s="49"/>
    </row>
    <row r="206" spans="2:14" ht="15" customHeight="1" x14ac:dyDescent="0.25">
      <c r="B206" s="107">
        <v>87</v>
      </c>
      <c r="C206" s="107"/>
      <c r="D206" s="107"/>
      <c r="E206" s="107"/>
      <c r="F206" s="107"/>
      <c r="G206" s="107"/>
      <c r="H206" s="75" t="s">
        <v>38</v>
      </c>
      <c r="I206" s="75"/>
      <c r="J206" s="75"/>
      <c r="K206" s="75"/>
      <c r="L206" s="75"/>
      <c r="M206" s="75"/>
      <c r="N206" s="49"/>
    </row>
    <row r="207" spans="2:14" ht="15" customHeight="1" x14ac:dyDescent="0.25">
      <c r="B207" s="82">
        <v>57</v>
      </c>
      <c r="C207" s="82"/>
      <c r="D207" s="82"/>
      <c r="E207" s="82"/>
      <c r="F207" s="82"/>
      <c r="G207" s="82"/>
      <c r="H207" s="75" t="s">
        <v>39</v>
      </c>
      <c r="I207" s="75"/>
      <c r="J207" s="75"/>
      <c r="K207" s="75"/>
      <c r="L207" s="75"/>
      <c r="M207" s="75"/>
      <c r="N207" s="49"/>
    </row>
    <row r="208" spans="2:14" ht="15" customHeight="1" x14ac:dyDescent="0.25">
      <c r="B208" s="107">
        <v>24</v>
      </c>
      <c r="C208" s="107"/>
      <c r="D208" s="107"/>
      <c r="E208" s="107"/>
      <c r="F208" s="107"/>
      <c r="G208" s="107"/>
      <c r="H208" s="75" t="s">
        <v>40</v>
      </c>
      <c r="I208" s="75"/>
      <c r="J208" s="75"/>
      <c r="K208" s="75"/>
      <c r="L208" s="75"/>
      <c r="M208" s="75"/>
      <c r="N208" s="49"/>
    </row>
    <row r="209" spans="2:14" ht="15" customHeight="1" x14ac:dyDescent="0.25">
      <c r="B209" s="81">
        <v>18</v>
      </c>
      <c r="C209" s="81"/>
      <c r="D209" s="76" t="s">
        <v>152</v>
      </c>
      <c r="E209" s="76"/>
      <c r="F209" s="76"/>
      <c r="G209" s="76"/>
      <c r="H209" s="76"/>
      <c r="I209" s="76"/>
      <c r="J209" s="76"/>
      <c r="K209" s="76"/>
      <c r="L209" s="76"/>
      <c r="M209" s="76"/>
      <c r="N209" s="49"/>
    </row>
    <row r="210" spans="2:14" ht="15" customHeight="1" x14ac:dyDescent="0.25">
      <c r="B210" s="107">
        <v>15</v>
      </c>
      <c r="C210" s="107"/>
      <c r="D210" s="107"/>
      <c r="E210" s="107"/>
      <c r="F210" s="107"/>
      <c r="G210" s="107"/>
      <c r="H210" s="75" t="s">
        <v>38</v>
      </c>
      <c r="I210" s="75"/>
      <c r="J210" s="75"/>
      <c r="K210" s="75"/>
      <c r="L210" s="75"/>
      <c r="M210" s="75"/>
      <c r="N210" s="49"/>
    </row>
    <row r="211" spans="2:14" ht="15" customHeight="1" x14ac:dyDescent="0.25">
      <c r="B211" s="82">
        <v>3</v>
      </c>
      <c r="C211" s="82"/>
      <c r="D211" s="82"/>
      <c r="E211" s="82"/>
      <c r="F211" s="82"/>
      <c r="G211" s="82"/>
      <c r="H211" s="75" t="s">
        <v>39</v>
      </c>
      <c r="I211" s="75"/>
      <c r="J211" s="75"/>
      <c r="K211" s="75"/>
      <c r="L211" s="75"/>
      <c r="M211" s="75"/>
      <c r="N211" s="49"/>
    </row>
    <row r="212" spans="2:14" ht="15" customHeight="1" x14ac:dyDescent="0.25">
      <c r="B212" s="107">
        <v>0</v>
      </c>
      <c r="C212" s="107"/>
      <c r="D212" s="107"/>
      <c r="E212" s="107"/>
      <c r="F212" s="107"/>
      <c r="G212" s="107"/>
      <c r="H212" s="75" t="s">
        <v>40</v>
      </c>
      <c r="I212" s="75"/>
      <c r="J212" s="75"/>
      <c r="K212" s="75"/>
      <c r="L212" s="75"/>
      <c r="M212" s="75"/>
      <c r="N212" s="49"/>
    </row>
    <row r="213" spans="2:14" ht="15" customHeight="1" x14ac:dyDescent="0.25">
      <c r="B213" s="81">
        <v>117</v>
      </c>
      <c r="C213" s="81"/>
      <c r="D213" s="76" t="s">
        <v>153</v>
      </c>
      <c r="E213" s="76"/>
      <c r="F213" s="76"/>
      <c r="G213" s="76"/>
      <c r="H213" s="76"/>
      <c r="I213" s="76"/>
      <c r="J213" s="76"/>
      <c r="K213" s="76"/>
      <c r="L213" s="76"/>
      <c r="M213" s="76"/>
      <c r="N213" s="49"/>
    </row>
    <row r="214" spans="2:14" ht="15" customHeight="1" x14ac:dyDescent="0.25">
      <c r="B214" s="107">
        <v>58</v>
      </c>
      <c r="C214" s="107"/>
      <c r="D214" s="107"/>
      <c r="E214" s="107"/>
      <c r="F214" s="107"/>
      <c r="G214" s="107"/>
      <c r="H214" s="75" t="s">
        <v>38</v>
      </c>
      <c r="I214" s="75"/>
      <c r="J214" s="75"/>
      <c r="K214" s="75"/>
      <c r="L214" s="75"/>
      <c r="M214" s="75"/>
      <c r="N214" s="49"/>
    </row>
    <row r="215" spans="2:14" ht="15" customHeight="1" x14ac:dyDescent="0.25">
      <c r="B215" s="82">
        <v>57</v>
      </c>
      <c r="C215" s="82"/>
      <c r="D215" s="82"/>
      <c r="E215" s="82"/>
      <c r="F215" s="82"/>
      <c r="G215" s="82"/>
      <c r="H215" s="75" t="s">
        <v>39</v>
      </c>
      <c r="I215" s="75"/>
      <c r="J215" s="75"/>
      <c r="K215" s="75"/>
      <c r="L215" s="75"/>
      <c r="M215" s="75"/>
      <c r="N215" s="49"/>
    </row>
    <row r="216" spans="2:14" ht="15" customHeight="1" x14ac:dyDescent="0.25">
      <c r="B216" s="107">
        <v>2</v>
      </c>
      <c r="C216" s="107"/>
      <c r="D216" s="107"/>
      <c r="E216" s="107"/>
      <c r="F216" s="107"/>
      <c r="G216" s="107"/>
      <c r="H216" s="75" t="s">
        <v>40</v>
      </c>
      <c r="I216" s="75"/>
      <c r="J216" s="75"/>
      <c r="K216" s="75"/>
      <c r="L216" s="75"/>
      <c r="M216" s="75"/>
      <c r="N216" s="49"/>
    </row>
    <row r="217" spans="2:14" ht="15" customHeight="1" x14ac:dyDescent="0.25">
      <c r="B217" s="81">
        <f>B218+B219+B220</f>
        <v>43</v>
      </c>
      <c r="C217" s="81"/>
      <c r="D217" s="76" t="s">
        <v>41</v>
      </c>
      <c r="E217" s="76"/>
      <c r="F217" s="76"/>
      <c r="G217" s="76"/>
      <c r="H217" s="76"/>
      <c r="I217" s="76"/>
      <c r="J217" s="76"/>
      <c r="K217" s="76"/>
      <c r="L217" s="76"/>
      <c r="M217" s="76"/>
      <c r="N217" s="49"/>
    </row>
    <row r="218" spans="2:14" ht="15" customHeight="1" x14ac:dyDescent="0.25">
      <c r="B218" s="82">
        <v>31</v>
      </c>
      <c r="C218" s="82"/>
      <c r="D218" s="82"/>
      <c r="E218" s="82"/>
      <c r="F218" s="82"/>
      <c r="G218" s="82"/>
      <c r="H218" s="75" t="s">
        <v>38</v>
      </c>
      <c r="I218" s="75"/>
      <c r="J218" s="75"/>
      <c r="K218" s="75"/>
      <c r="L218" s="75"/>
      <c r="M218" s="75"/>
      <c r="N218" s="49"/>
    </row>
    <row r="219" spans="2:14" ht="15" customHeight="1" x14ac:dyDescent="0.25">
      <c r="B219" s="82">
        <v>10</v>
      </c>
      <c r="C219" s="82"/>
      <c r="D219" s="82"/>
      <c r="E219" s="82"/>
      <c r="F219" s="82"/>
      <c r="G219" s="82"/>
      <c r="H219" s="75" t="s">
        <v>39</v>
      </c>
      <c r="I219" s="75"/>
      <c r="J219" s="75"/>
      <c r="K219" s="75"/>
      <c r="L219" s="75"/>
      <c r="M219" s="75"/>
      <c r="N219" s="49"/>
    </row>
    <row r="220" spans="2:14" ht="15" customHeight="1" x14ac:dyDescent="0.25">
      <c r="B220" s="82">
        <v>2</v>
      </c>
      <c r="C220" s="82"/>
      <c r="D220" s="82"/>
      <c r="E220" s="82"/>
      <c r="F220" s="82"/>
      <c r="G220" s="82"/>
      <c r="H220" s="75" t="s">
        <v>40</v>
      </c>
      <c r="I220" s="75"/>
      <c r="J220" s="75"/>
      <c r="K220" s="75"/>
      <c r="L220" s="75"/>
      <c r="M220" s="75"/>
      <c r="N220" s="49"/>
    </row>
    <row r="221" spans="2:14" ht="15" customHeight="1" x14ac:dyDescent="0.25">
      <c r="B221" s="81">
        <f>SUM(B222:G224)</f>
        <v>119</v>
      </c>
      <c r="C221" s="81"/>
      <c r="D221" s="76" t="s">
        <v>42</v>
      </c>
      <c r="E221" s="76"/>
      <c r="F221" s="76"/>
      <c r="G221" s="76"/>
      <c r="H221" s="76"/>
      <c r="I221" s="76"/>
      <c r="J221" s="76"/>
      <c r="K221" s="76"/>
      <c r="L221" s="76"/>
      <c r="M221" s="76"/>
      <c r="N221" s="49"/>
    </row>
    <row r="222" spans="2:14" ht="15" customHeight="1" x14ac:dyDescent="0.25">
      <c r="B222" s="82">
        <v>86</v>
      </c>
      <c r="C222" s="82"/>
      <c r="D222" s="82"/>
      <c r="E222" s="82"/>
      <c r="F222" s="82"/>
      <c r="G222" s="82"/>
      <c r="H222" s="75" t="s">
        <v>38</v>
      </c>
      <c r="I222" s="75"/>
      <c r="J222" s="75"/>
      <c r="K222" s="75"/>
      <c r="L222" s="75"/>
      <c r="M222" s="75"/>
      <c r="N222" s="49"/>
    </row>
    <row r="223" spans="2:14" ht="15" customHeight="1" x14ac:dyDescent="0.25">
      <c r="B223" s="82">
        <v>28</v>
      </c>
      <c r="C223" s="82"/>
      <c r="D223" s="82"/>
      <c r="E223" s="82"/>
      <c r="F223" s="82"/>
      <c r="G223" s="82"/>
      <c r="H223" s="75" t="s">
        <v>39</v>
      </c>
      <c r="I223" s="75"/>
      <c r="J223" s="75"/>
      <c r="K223" s="75"/>
      <c r="L223" s="75"/>
      <c r="M223" s="75"/>
      <c r="N223" s="49"/>
    </row>
    <row r="224" spans="2:14" ht="15" customHeight="1" x14ac:dyDescent="0.25">
      <c r="B224" s="82">
        <v>5</v>
      </c>
      <c r="C224" s="82"/>
      <c r="D224" s="82"/>
      <c r="E224" s="82"/>
      <c r="F224" s="82"/>
      <c r="G224" s="82"/>
      <c r="H224" s="75" t="s">
        <v>40</v>
      </c>
      <c r="I224" s="75"/>
      <c r="J224" s="75"/>
      <c r="K224" s="75"/>
      <c r="L224" s="75"/>
      <c r="M224" s="75"/>
      <c r="N224" s="49"/>
    </row>
    <row r="225" spans="2:14" ht="15" customHeight="1" x14ac:dyDescent="0.25">
      <c r="B225" s="81">
        <f>SUM(B226:G228)</f>
        <v>7</v>
      </c>
      <c r="C225" s="81"/>
      <c r="D225" s="76" t="s">
        <v>154</v>
      </c>
      <c r="E225" s="76"/>
      <c r="F225" s="76"/>
      <c r="G225" s="76"/>
      <c r="H225" s="76"/>
      <c r="I225" s="76"/>
      <c r="J225" s="76"/>
      <c r="K225" s="76"/>
      <c r="L225" s="76"/>
      <c r="M225" s="76"/>
      <c r="N225" s="49"/>
    </row>
    <row r="226" spans="2:14" ht="30" customHeight="1" x14ac:dyDescent="0.25">
      <c r="B226" s="82">
        <v>4</v>
      </c>
      <c r="C226" s="82"/>
      <c r="D226" s="82"/>
      <c r="E226" s="82"/>
      <c r="F226" s="82"/>
      <c r="G226" s="82"/>
      <c r="H226" s="75" t="s">
        <v>155</v>
      </c>
      <c r="I226" s="75"/>
      <c r="J226" s="75"/>
      <c r="K226" s="75"/>
      <c r="L226" s="75"/>
      <c r="M226" s="75"/>
      <c r="N226" s="49"/>
    </row>
    <row r="227" spans="2:14" ht="30" customHeight="1" x14ac:dyDescent="0.25">
      <c r="B227" s="82">
        <v>2</v>
      </c>
      <c r="C227" s="82"/>
      <c r="D227" s="82"/>
      <c r="E227" s="82"/>
      <c r="F227" s="82"/>
      <c r="G227" s="82"/>
      <c r="H227" s="137" t="s">
        <v>157</v>
      </c>
      <c r="I227" s="137"/>
      <c r="J227" s="137"/>
      <c r="K227" s="137"/>
      <c r="L227" s="137"/>
      <c r="M227" s="137"/>
      <c r="N227" s="49"/>
    </row>
    <row r="228" spans="2:14" ht="15" customHeight="1" x14ac:dyDescent="0.25">
      <c r="B228" s="82">
        <v>1</v>
      </c>
      <c r="C228" s="82"/>
      <c r="D228" s="82"/>
      <c r="E228" s="82"/>
      <c r="F228" s="82"/>
      <c r="G228" s="82"/>
      <c r="H228" s="75" t="s">
        <v>158</v>
      </c>
      <c r="I228" s="75"/>
      <c r="J228" s="75"/>
      <c r="K228" s="75"/>
      <c r="L228" s="75"/>
      <c r="M228" s="75"/>
      <c r="N228" s="49"/>
    </row>
    <row r="229" spans="2:14" ht="15" customHeight="1" x14ac:dyDescent="0.25">
      <c r="B229" s="81">
        <f>SUM(B230:G232)</f>
        <v>4</v>
      </c>
      <c r="C229" s="81"/>
      <c r="D229" s="76" t="s">
        <v>43</v>
      </c>
      <c r="E229" s="76"/>
      <c r="F229" s="76"/>
      <c r="G229" s="76"/>
      <c r="H229" s="76"/>
      <c r="I229" s="76"/>
      <c r="J229" s="76"/>
      <c r="K229" s="76"/>
      <c r="L229" s="76"/>
      <c r="M229" s="76"/>
      <c r="N229" s="49"/>
    </row>
    <row r="230" spans="2:14" ht="15" customHeight="1" x14ac:dyDescent="0.25">
      <c r="B230" s="82">
        <v>1</v>
      </c>
      <c r="C230" s="82"/>
      <c r="D230" s="82"/>
      <c r="E230" s="82"/>
      <c r="F230" s="82"/>
      <c r="G230" s="82"/>
      <c r="H230" s="75" t="s">
        <v>159</v>
      </c>
      <c r="I230" s="75"/>
      <c r="J230" s="75"/>
      <c r="K230" s="75"/>
      <c r="L230" s="75"/>
      <c r="M230" s="75"/>
      <c r="N230" s="49"/>
    </row>
    <row r="231" spans="2:14" ht="15" customHeight="1" x14ac:dyDescent="0.25">
      <c r="B231" s="82">
        <v>2</v>
      </c>
      <c r="C231" s="82"/>
      <c r="D231" s="82"/>
      <c r="E231" s="82"/>
      <c r="F231" s="82"/>
      <c r="G231" s="82"/>
      <c r="H231" s="75" t="s">
        <v>160</v>
      </c>
      <c r="I231" s="75"/>
      <c r="J231" s="75"/>
      <c r="K231" s="75"/>
      <c r="L231" s="75"/>
      <c r="M231" s="75"/>
      <c r="N231" s="49"/>
    </row>
    <row r="232" spans="2:14" ht="15" customHeight="1" x14ac:dyDescent="0.25">
      <c r="B232" s="82">
        <v>1</v>
      </c>
      <c r="C232" s="82"/>
      <c r="D232" s="82"/>
      <c r="E232" s="82"/>
      <c r="F232" s="82"/>
      <c r="G232" s="82"/>
      <c r="H232" s="75" t="s">
        <v>161</v>
      </c>
      <c r="I232" s="75"/>
      <c r="J232" s="75"/>
      <c r="K232" s="75"/>
      <c r="L232" s="75"/>
      <c r="M232" s="75"/>
      <c r="N232" s="49"/>
    </row>
    <row r="233" spans="2:14" ht="15" customHeight="1" x14ac:dyDescent="0.25">
      <c r="B233" s="81">
        <f>SUM(B234:G236)</f>
        <v>1</v>
      </c>
      <c r="C233" s="81"/>
      <c r="D233" s="76" t="s">
        <v>44</v>
      </c>
      <c r="E233" s="76"/>
      <c r="F233" s="76"/>
      <c r="G233" s="76"/>
      <c r="H233" s="76"/>
      <c r="I233" s="76"/>
      <c r="J233" s="76"/>
      <c r="K233" s="76"/>
      <c r="L233" s="76"/>
      <c r="M233" s="76"/>
      <c r="N233" s="49"/>
    </row>
    <row r="234" spans="2:14" ht="15" customHeight="1" x14ac:dyDescent="0.25">
      <c r="B234" s="82">
        <v>1</v>
      </c>
      <c r="C234" s="82"/>
      <c r="D234" s="82"/>
      <c r="E234" s="82"/>
      <c r="F234" s="82"/>
      <c r="G234" s="82"/>
      <c r="H234" s="75" t="s">
        <v>38</v>
      </c>
      <c r="I234" s="75"/>
      <c r="J234" s="75"/>
      <c r="K234" s="75"/>
      <c r="L234" s="75"/>
      <c r="M234" s="75"/>
      <c r="N234" s="49"/>
    </row>
    <row r="235" spans="2:14" ht="15" customHeight="1" x14ac:dyDescent="0.25">
      <c r="B235" s="82">
        <v>0</v>
      </c>
      <c r="C235" s="82"/>
      <c r="D235" s="82"/>
      <c r="E235" s="82"/>
      <c r="F235" s="82"/>
      <c r="G235" s="82"/>
      <c r="H235" s="75" t="s">
        <v>39</v>
      </c>
      <c r="I235" s="75"/>
      <c r="J235" s="75"/>
      <c r="K235" s="75"/>
      <c r="L235" s="75"/>
      <c r="M235" s="75"/>
      <c r="N235" s="49"/>
    </row>
    <row r="236" spans="2:14" ht="15" customHeight="1" x14ac:dyDescent="0.25">
      <c r="B236" s="82">
        <v>0</v>
      </c>
      <c r="C236" s="82"/>
      <c r="D236" s="82"/>
      <c r="E236" s="82"/>
      <c r="F236" s="82"/>
      <c r="G236" s="82"/>
      <c r="H236" s="75" t="s">
        <v>40</v>
      </c>
      <c r="I236" s="75"/>
      <c r="J236" s="75"/>
      <c r="K236" s="75"/>
      <c r="L236" s="75"/>
      <c r="M236" s="75"/>
      <c r="N236" s="49"/>
    </row>
    <row r="237" spans="2:14" ht="15" customHeight="1" x14ac:dyDescent="0.25">
      <c r="B237" s="81">
        <f>SUM(B238:G241)</f>
        <v>91</v>
      </c>
      <c r="C237" s="81"/>
      <c r="D237" s="76" t="s">
        <v>45</v>
      </c>
      <c r="E237" s="76"/>
      <c r="F237" s="76"/>
      <c r="G237" s="76"/>
      <c r="H237" s="76"/>
      <c r="I237" s="76"/>
      <c r="J237" s="76"/>
      <c r="K237" s="76"/>
      <c r="L237" s="76"/>
      <c r="M237" s="76"/>
      <c r="N237" s="49"/>
    </row>
    <row r="238" spans="2:14" ht="15" customHeight="1" x14ac:dyDescent="0.25">
      <c r="B238" s="82">
        <v>34</v>
      </c>
      <c r="C238" s="82"/>
      <c r="D238" s="82"/>
      <c r="E238" s="82"/>
      <c r="F238" s="82"/>
      <c r="G238" s="82"/>
      <c r="H238" s="75" t="s">
        <v>38</v>
      </c>
      <c r="I238" s="75"/>
      <c r="J238" s="75"/>
      <c r="K238" s="75"/>
      <c r="L238" s="75"/>
      <c r="M238" s="75"/>
      <c r="N238" s="49"/>
    </row>
    <row r="239" spans="2:14" ht="15" customHeight="1" x14ac:dyDescent="0.25">
      <c r="B239" s="82">
        <v>25</v>
      </c>
      <c r="C239" s="82"/>
      <c r="D239" s="82"/>
      <c r="E239" s="82"/>
      <c r="F239" s="82"/>
      <c r="G239" s="82"/>
      <c r="H239" s="75" t="s">
        <v>39</v>
      </c>
      <c r="I239" s="75"/>
      <c r="J239" s="75"/>
      <c r="K239" s="75"/>
      <c r="L239" s="75"/>
      <c r="M239" s="75"/>
      <c r="N239" s="49"/>
    </row>
    <row r="240" spans="2:14" ht="15" customHeight="1" x14ac:dyDescent="0.25">
      <c r="B240" s="82">
        <v>8</v>
      </c>
      <c r="C240" s="82"/>
      <c r="D240" s="82"/>
      <c r="E240" s="82"/>
      <c r="F240" s="82"/>
      <c r="G240" s="82"/>
      <c r="H240" s="75" t="s">
        <v>46</v>
      </c>
      <c r="I240" s="75"/>
      <c r="J240" s="75"/>
      <c r="K240" s="75"/>
      <c r="L240" s="75"/>
      <c r="M240" s="75"/>
      <c r="N240" s="49"/>
    </row>
    <row r="241" spans="2:14" ht="15" customHeight="1" x14ac:dyDescent="0.25">
      <c r="B241" s="82">
        <v>24</v>
      </c>
      <c r="C241" s="82"/>
      <c r="D241" s="82"/>
      <c r="E241" s="82"/>
      <c r="F241" s="82"/>
      <c r="G241" s="82"/>
      <c r="H241" s="75" t="s">
        <v>47</v>
      </c>
      <c r="I241" s="75"/>
      <c r="J241" s="75"/>
      <c r="K241" s="75"/>
      <c r="L241" s="75"/>
      <c r="M241" s="75"/>
      <c r="N241" s="49"/>
    </row>
    <row r="242" spans="2:14" ht="15" customHeight="1" x14ac:dyDescent="0.25">
      <c r="B242" s="81">
        <f>SUM(B243:G244)</f>
        <v>2</v>
      </c>
      <c r="C242" s="81"/>
      <c r="D242" s="76" t="s">
        <v>55</v>
      </c>
      <c r="E242" s="76"/>
      <c r="F242" s="76"/>
      <c r="G242" s="76"/>
      <c r="H242" s="76"/>
      <c r="I242" s="76"/>
      <c r="J242" s="76"/>
      <c r="K242" s="76"/>
      <c r="L242" s="76"/>
      <c r="M242" s="76"/>
      <c r="N242" s="49"/>
    </row>
    <row r="243" spans="2:14" ht="15" customHeight="1" x14ac:dyDescent="0.25">
      <c r="B243" s="82">
        <v>1</v>
      </c>
      <c r="C243" s="82"/>
      <c r="D243" s="82"/>
      <c r="E243" s="82"/>
      <c r="F243" s="82"/>
      <c r="G243" s="82"/>
      <c r="H243" s="75" t="s">
        <v>38</v>
      </c>
      <c r="I243" s="75"/>
      <c r="J243" s="75"/>
      <c r="K243" s="75"/>
      <c r="L243" s="75"/>
      <c r="M243" s="75"/>
      <c r="N243" s="49"/>
    </row>
    <row r="244" spans="2:14" ht="15" customHeight="1" x14ac:dyDescent="0.25">
      <c r="B244" s="82">
        <v>1</v>
      </c>
      <c r="C244" s="82"/>
      <c r="D244" s="82"/>
      <c r="E244" s="82"/>
      <c r="F244" s="82"/>
      <c r="G244" s="82"/>
      <c r="H244" s="75" t="s">
        <v>39</v>
      </c>
      <c r="I244" s="75"/>
      <c r="J244" s="75"/>
      <c r="K244" s="75"/>
      <c r="L244" s="75"/>
      <c r="M244" s="75"/>
      <c r="N244" s="50"/>
    </row>
    <row r="245" spans="2:14" ht="15" customHeight="1" x14ac:dyDescent="0.25">
      <c r="B245" s="19"/>
      <c r="C245" s="19"/>
      <c r="D245" s="19"/>
      <c r="E245" s="19"/>
      <c r="F245" s="19"/>
      <c r="G245" s="19"/>
      <c r="H245" s="20"/>
      <c r="I245" s="20"/>
      <c r="J245" s="20"/>
      <c r="K245" s="20"/>
      <c r="L245" s="20"/>
      <c r="M245" s="20"/>
      <c r="N245" s="20"/>
    </row>
    <row r="246" spans="2:14" ht="15" customHeight="1" x14ac:dyDescent="0.25">
      <c r="B246" s="78">
        <f>B247+B250+B253</f>
        <v>41637</v>
      </c>
      <c r="C246" s="78"/>
      <c r="D246" s="79" t="s">
        <v>123</v>
      </c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2:14" ht="15" customHeight="1" x14ac:dyDescent="0.25">
      <c r="B247" s="138">
        <f>H248+H249</f>
        <v>28044</v>
      </c>
      <c r="C247" s="138"/>
      <c r="D247" s="138"/>
      <c r="E247" s="138"/>
      <c r="F247" s="138"/>
      <c r="G247" s="138"/>
      <c r="H247" s="139" t="s">
        <v>119</v>
      </c>
      <c r="I247" s="139"/>
      <c r="J247" s="139"/>
      <c r="K247" s="139"/>
      <c r="L247" s="139"/>
      <c r="M247" s="139"/>
      <c r="N247" s="139"/>
    </row>
    <row r="248" spans="2:14" x14ac:dyDescent="0.25">
      <c r="B248" s="26"/>
      <c r="C248" s="27"/>
      <c r="D248" s="27"/>
      <c r="E248" s="27"/>
      <c r="F248" s="27"/>
      <c r="G248" s="27"/>
      <c r="H248" s="140">
        <v>27670</v>
      </c>
      <c r="I248" s="141"/>
      <c r="J248" s="142"/>
      <c r="K248" s="28"/>
      <c r="L248" s="143" t="s">
        <v>118</v>
      </c>
      <c r="M248" s="144"/>
      <c r="N248" s="145"/>
    </row>
    <row r="249" spans="2:14" ht="15" customHeight="1" x14ac:dyDescent="0.25">
      <c r="B249" s="117"/>
      <c r="C249" s="118"/>
      <c r="D249" s="118"/>
      <c r="E249" s="118"/>
      <c r="F249" s="118"/>
      <c r="G249" s="118"/>
      <c r="H249" s="146">
        <v>374</v>
      </c>
      <c r="I249" s="147"/>
      <c r="J249" s="148"/>
      <c r="K249" s="21"/>
      <c r="L249" s="143" t="s">
        <v>126</v>
      </c>
      <c r="M249" s="144"/>
      <c r="N249" s="145"/>
    </row>
    <row r="250" spans="2:14" x14ac:dyDescent="0.25">
      <c r="B250" s="138">
        <f>H251+H252</f>
        <v>13553</v>
      </c>
      <c r="C250" s="138"/>
      <c r="D250" s="138"/>
      <c r="E250" s="138"/>
      <c r="F250" s="138"/>
      <c r="G250" s="138"/>
      <c r="H250" s="139" t="s">
        <v>120</v>
      </c>
      <c r="I250" s="139"/>
      <c r="J250" s="139"/>
      <c r="K250" s="139"/>
      <c r="L250" s="139"/>
      <c r="M250" s="139"/>
      <c r="N250" s="139"/>
    </row>
    <row r="251" spans="2:14" ht="15" customHeight="1" x14ac:dyDescent="0.25">
      <c r="B251" s="117"/>
      <c r="C251" s="118"/>
      <c r="D251" s="118"/>
      <c r="E251" s="118"/>
      <c r="F251" s="118"/>
      <c r="G251" s="119"/>
      <c r="H251" s="140">
        <v>13520</v>
      </c>
      <c r="I251" s="141"/>
      <c r="J251" s="142"/>
      <c r="K251" s="28"/>
      <c r="L251" s="143" t="s">
        <v>118</v>
      </c>
      <c r="M251" s="144"/>
      <c r="N251" s="145"/>
    </row>
    <row r="252" spans="2:14" x14ac:dyDescent="0.25">
      <c r="B252" s="117"/>
      <c r="C252" s="118"/>
      <c r="D252" s="118"/>
      <c r="E252" s="118"/>
      <c r="F252" s="118"/>
      <c r="G252" s="119"/>
      <c r="H252" s="147">
        <v>33</v>
      </c>
      <c r="I252" s="147"/>
      <c r="J252" s="148"/>
      <c r="K252" s="21"/>
      <c r="L252" s="143" t="s">
        <v>126</v>
      </c>
      <c r="M252" s="144"/>
      <c r="N252" s="145"/>
    </row>
    <row r="253" spans="2:14" ht="15" customHeight="1" x14ac:dyDescent="0.25">
      <c r="B253" s="138">
        <f>H254+H255</f>
        <v>40</v>
      </c>
      <c r="C253" s="138"/>
      <c r="D253" s="138"/>
      <c r="E253" s="138"/>
      <c r="F253" s="138"/>
      <c r="G253" s="138"/>
      <c r="H253" s="139" t="s">
        <v>121</v>
      </c>
      <c r="I253" s="139"/>
      <c r="J253" s="139"/>
      <c r="K253" s="139"/>
      <c r="L253" s="139"/>
      <c r="M253" s="139"/>
      <c r="N253" s="139"/>
    </row>
    <row r="254" spans="2:14" ht="15" customHeight="1" x14ac:dyDescent="0.25">
      <c r="B254" s="117"/>
      <c r="C254" s="118"/>
      <c r="D254" s="118"/>
      <c r="E254" s="118"/>
      <c r="F254" s="118"/>
      <c r="G254" s="119"/>
      <c r="H254" s="140">
        <v>40</v>
      </c>
      <c r="I254" s="141"/>
      <c r="J254" s="142"/>
      <c r="K254" s="28"/>
      <c r="L254" s="143" t="s">
        <v>118</v>
      </c>
      <c r="M254" s="144"/>
      <c r="N254" s="145"/>
    </row>
    <row r="255" spans="2:14" ht="15" customHeight="1" x14ac:dyDescent="0.25">
      <c r="B255" s="117"/>
      <c r="C255" s="118"/>
      <c r="D255" s="118"/>
      <c r="E255" s="118"/>
      <c r="F255" s="118"/>
      <c r="G255" s="119"/>
      <c r="H255" s="147">
        <v>0</v>
      </c>
      <c r="I255" s="147"/>
      <c r="J255" s="148"/>
      <c r="K255" s="21"/>
      <c r="L255" s="143" t="s">
        <v>126</v>
      </c>
      <c r="M255" s="144"/>
      <c r="N255" s="145"/>
    </row>
    <row r="256" spans="2:14" ht="15" customHeight="1" x14ac:dyDescent="0.25">
      <c r="B256" s="78">
        <f>B257+B258+B259</f>
        <v>2</v>
      </c>
      <c r="C256" s="78"/>
      <c r="D256" s="79" t="s">
        <v>48</v>
      </c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2:14" ht="15" customHeight="1" x14ac:dyDescent="0.25">
      <c r="B257" s="71">
        <v>1</v>
      </c>
      <c r="C257" s="71"/>
      <c r="D257" s="71"/>
      <c r="E257" s="71"/>
      <c r="F257" s="71"/>
      <c r="G257" s="71"/>
      <c r="H257" s="93" t="s">
        <v>38</v>
      </c>
      <c r="I257" s="93"/>
      <c r="J257" s="93"/>
      <c r="K257" s="93"/>
      <c r="L257" s="93"/>
      <c r="M257" s="93"/>
      <c r="N257" s="93"/>
    </row>
    <row r="258" spans="2:14" ht="15" customHeight="1" x14ac:dyDescent="0.25">
      <c r="B258" s="71">
        <v>1</v>
      </c>
      <c r="C258" s="71"/>
      <c r="D258" s="71"/>
      <c r="E258" s="71"/>
      <c r="F258" s="71"/>
      <c r="G258" s="71"/>
      <c r="H258" s="93" t="s">
        <v>39</v>
      </c>
      <c r="I258" s="93"/>
      <c r="J258" s="93"/>
      <c r="K258" s="93"/>
      <c r="L258" s="93"/>
      <c r="M258" s="93"/>
      <c r="N258" s="93"/>
    </row>
    <row r="259" spans="2:14" ht="15" customHeight="1" x14ac:dyDescent="0.25">
      <c r="B259" s="71">
        <v>0</v>
      </c>
      <c r="C259" s="71"/>
      <c r="D259" s="71"/>
      <c r="E259" s="71"/>
      <c r="F259" s="71"/>
      <c r="G259" s="71"/>
      <c r="H259" s="93" t="s">
        <v>40</v>
      </c>
      <c r="I259" s="93"/>
      <c r="J259" s="93"/>
      <c r="K259" s="93"/>
      <c r="L259" s="93"/>
      <c r="M259" s="93"/>
      <c r="N259" s="93"/>
    </row>
    <row r="260" spans="2:14" ht="15" customHeight="1" x14ac:dyDescent="0.25">
      <c r="B260" s="78">
        <f>B261+B263+B265+B267+B262+B264+B266+B268</f>
        <v>481</v>
      </c>
      <c r="C260" s="78"/>
      <c r="D260" s="79" t="s">
        <v>122</v>
      </c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2:14" ht="15" customHeight="1" x14ac:dyDescent="0.25">
      <c r="B261" s="138">
        <v>267</v>
      </c>
      <c r="C261" s="138"/>
      <c r="D261" s="138"/>
      <c r="E261" s="138"/>
      <c r="F261" s="138"/>
      <c r="G261" s="138"/>
      <c r="H261" s="139" t="s">
        <v>38</v>
      </c>
      <c r="I261" s="139"/>
      <c r="J261" s="139"/>
      <c r="K261" s="139"/>
      <c r="L261" s="139"/>
      <c r="M261" s="139"/>
      <c r="N261" s="139"/>
    </row>
    <row r="262" spans="2:14" ht="15" customHeight="1" x14ac:dyDescent="0.25">
      <c r="B262" s="101">
        <v>9</v>
      </c>
      <c r="C262" s="102"/>
      <c r="D262" s="102"/>
      <c r="E262" s="102"/>
      <c r="F262" s="102"/>
      <c r="G262" s="102"/>
      <c r="H262" s="103"/>
      <c r="I262" s="104" t="s">
        <v>128</v>
      </c>
      <c r="J262" s="105"/>
      <c r="K262" s="105"/>
      <c r="L262" s="105"/>
      <c r="M262" s="105"/>
      <c r="N262" s="106"/>
    </row>
    <row r="263" spans="2:14" x14ac:dyDescent="0.25">
      <c r="B263" s="138">
        <v>146</v>
      </c>
      <c r="C263" s="138"/>
      <c r="D263" s="138"/>
      <c r="E263" s="138"/>
      <c r="F263" s="138"/>
      <c r="G263" s="138"/>
      <c r="H263" s="139" t="s">
        <v>57</v>
      </c>
      <c r="I263" s="139"/>
      <c r="J263" s="139"/>
      <c r="K263" s="139"/>
      <c r="L263" s="139"/>
      <c r="M263" s="139"/>
      <c r="N263" s="139"/>
    </row>
    <row r="264" spans="2:14" x14ac:dyDescent="0.25">
      <c r="B264" s="101">
        <v>12</v>
      </c>
      <c r="C264" s="102"/>
      <c r="D264" s="102"/>
      <c r="E264" s="102"/>
      <c r="F264" s="102"/>
      <c r="G264" s="102"/>
      <c r="H264" s="103"/>
      <c r="I264" s="104" t="s">
        <v>129</v>
      </c>
      <c r="J264" s="105"/>
      <c r="K264" s="105"/>
      <c r="L264" s="105"/>
      <c r="M264" s="105"/>
      <c r="N264" s="106"/>
    </row>
    <row r="265" spans="2:14" x14ac:dyDescent="0.25">
      <c r="B265" s="138">
        <v>28</v>
      </c>
      <c r="C265" s="138"/>
      <c r="D265" s="138"/>
      <c r="E265" s="138"/>
      <c r="F265" s="138"/>
      <c r="G265" s="138"/>
      <c r="H265" s="139" t="s">
        <v>40</v>
      </c>
      <c r="I265" s="139"/>
      <c r="J265" s="139"/>
      <c r="K265" s="139"/>
      <c r="L265" s="139"/>
      <c r="M265" s="139"/>
      <c r="N265" s="139"/>
    </row>
    <row r="266" spans="2:14" x14ac:dyDescent="0.25">
      <c r="B266" s="101">
        <v>4</v>
      </c>
      <c r="C266" s="102"/>
      <c r="D266" s="102"/>
      <c r="E266" s="102"/>
      <c r="F266" s="102"/>
      <c r="G266" s="102"/>
      <c r="H266" s="103"/>
      <c r="I266" s="104" t="s">
        <v>131</v>
      </c>
      <c r="J266" s="105"/>
      <c r="K266" s="105"/>
      <c r="L266" s="105"/>
      <c r="M266" s="105"/>
      <c r="N266" s="106"/>
    </row>
    <row r="267" spans="2:14" x14ac:dyDescent="0.25">
      <c r="B267" s="138">
        <v>15</v>
      </c>
      <c r="C267" s="138"/>
      <c r="D267" s="138"/>
      <c r="E267" s="138"/>
      <c r="F267" s="138"/>
      <c r="G267" s="138"/>
      <c r="H267" s="139" t="s">
        <v>47</v>
      </c>
      <c r="I267" s="139"/>
      <c r="J267" s="139"/>
      <c r="K267" s="139"/>
      <c r="L267" s="139"/>
      <c r="M267" s="139"/>
      <c r="N267" s="139"/>
    </row>
    <row r="268" spans="2:14" ht="15" customHeight="1" x14ac:dyDescent="0.25">
      <c r="B268" s="101">
        <v>0</v>
      </c>
      <c r="C268" s="102"/>
      <c r="D268" s="102"/>
      <c r="E268" s="102"/>
      <c r="F268" s="102"/>
      <c r="G268" s="102"/>
      <c r="H268" s="103"/>
      <c r="I268" s="104" t="s">
        <v>130</v>
      </c>
      <c r="J268" s="105"/>
      <c r="K268" s="105"/>
      <c r="L268" s="105"/>
      <c r="M268" s="105"/>
      <c r="N268" s="106"/>
    </row>
    <row r="269" spans="2:14" x14ac:dyDescent="0.25">
      <c r="B269" s="78">
        <f>B270+B271+B272+B273</f>
        <v>10</v>
      </c>
      <c r="C269" s="78"/>
      <c r="D269" s="79" t="s">
        <v>124</v>
      </c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  <row r="270" spans="2:14" x14ac:dyDescent="0.25">
      <c r="B270" s="80">
        <v>4</v>
      </c>
      <c r="C270" s="80"/>
      <c r="D270" s="80"/>
      <c r="E270" s="80"/>
      <c r="F270" s="80"/>
      <c r="G270" s="80"/>
      <c r="H270" s="93" t="s">
        <v>38</v>
      </c>
      <c r="I270" s="93"/>
      <c r="J270" s="93"/>
      <c r="K270" s="93"/>
      <c r="L270" s="93"/>
      <c r="M270" s="93"/>
      <c r="N270" s="93"/>
    </row>
    <row r="271" spans="2:14" x14ac:dyDescent="0.25">
      <c r="B271" s="80">
        <v>3</v>
      </c>
      <c r="C271" s="80"/>
      <c r="D271" s="80"/>
      <c r="E271" s="80"/>
      <c r="F271" s="80"/>
      <c r="G271" s="80"/>
      <c r="H271" s="93" t="s">
        <v>57</v>
      </c>
      <c r="I271" s="93"/>
      <c r="J271" s="93"/>
      <c r="K271" s="93"/>
      <c r="L271" s="93"/>
      <c r="M271" s="93"/>
      <c r="N271" s="93"/>
    </row>
    <row r="272" spans="2:14" x14ac:dyDescent="0.25">
      <c r="B272" s="80">
        <v>1</v>
      </c>
      <c r="C272" s="80"/>
      <c r="D272" s="80"/>
      <c r="E272" s="80"/>
      <c r="F272" s="80"/>
      <c r="G272" s="80"/>
      <c r="H272" s="93" t="s">
        <v>40</v>
      </c>
      <c r="I272" s="93"/>
      <c r="J272" s="93"/>
      <c r="K272" s="93"/>
      <c r="L272" s="93"/>
      <c r="M272" s="93"/>
      <c r="N272" s="93"/>
    </row>
    <row r="273" spans="2:14" ht="16.5" customHeight="1" x14ac:dyDescent="0.25">
      <c r="B273" s="80">
        <v>2</v>
      </c>
      <c r="C273" s="80"/>
      <c r="D273" s="80"/>
      <c r="E273" s="80"/>
      <c r="F273" s="80"/>
      <c r="G273" s="80"/>
      <c r="H273" s="93" t="s">
        <v>47</v>
      </c>
      <c r="I273" s="93"/>
      <c r="J273" s="93"/>
      <c r="K273" s="93"/>
      <c r="L273" s="93"/>
      <c r="M273" s="93"/>
      <c r="N273" s="93"/>
    </row>
    <row r="274" spans="2:14" ht="16.5" customHeight="1" x14ac:dyDescent="0.25">
      <c r="B274" s="19"/>
      <c r="C274" s="19"/>
      <c r="D274" s="19"/>
      <c r="E274" s="19"/>
      <c r="F274" s="19"/>
      <c r="G274" s="19"/>
      <c r="H274" s="20"/>
      <c r="I274" s="20"/>
      <c r="J274" s="20"/>
      <c r="K274" s="20"/>
      <c r="L274" s="20"/>
      <c r="M274" s="20"/>
      <c r="N274" s="20"/>
    </row>
    <row r="275" spans="2:14" ht="17.45" customHeight="1" x14ac:dyDescent="0.25">
      <c r="B275" s="83" t="s">
        <v>58</v>
      </c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</row>
    <row r="276" spans="2:14" ht="15" customHeight="1" x14ac:dyDescent="0.25">
      <c r="B276" s="151">
        <f>((B278+B281)/(B279+B282))</f>
        <v>3.7272727272727271</v>
      </c>
      <c r="C276" s="152"/>
      <c r="D276" s="152"/>
      <c r="E276" s="152"/>
      <c r="F276" s="152"/>
      <c r="G276" s="153"/>
      <c r="H276" s="154" t="s">
        <v>89</v>
      </c>
      <c r="I276" s="154"/>
      <c r="J276" s="154"/>
      <c r="K276" s="154"/>
      <c r="L276" s="154"/>
      <c r="M276" s="154"/>
      <c r="N276" s="154"/>
    </row>
    <row r="277" spans="2:14" ht="15" customHeight="1" x14ac:dyDescent="0.25">
      <c r="B277" s="149">
        <f>B278/B279</f>
        <v>3.7914110429447851</v>
      </c>
      <c r="C277" s="149"/>
      <c r="D277" s="149"/>
      <c r="E277" s="149"/>
      <c r="F277" s="149"/>
      <c r="G277" s="149"/>
      <c r="H277" s="149"/>
      <c r="I277" s="150" t="s">
        <v>91</v>
      </c>
      <c r="J277" s="150"/>
      <c r="K277" s="150"/>
      <c r="L277" s="150"/>
      <c r="M277" s="150"/>
      <c r="N277" s="150"/>
    </row>
    <row r="278" spans="2:14" x14ac:dyDescent="0.25">
      <c r="B278" s="80">
        <f>B35</f>
        <v>2472</v>
      </c>
      <c r="C278" s="80"/>
      <c r="D278" s="80"/>
      <c r="E278" s="80"/>
      <c r="F278" s="80"/>
      <c r="G278" s="80"/>
      <c r="H278" s="80"/>
      <c r="I278" s="80"/>
      <c r="J278" s="132" t="s">
        <v>103</v>
      </c>
      <c r="K278" s="132"/>
      <c r="L278" s="132"/>
      <c r="M278" s="132"/>
      <c r="N278" s="132"/>
    </row>
    <row r="279" spans="2:14" x14ac:dyDescent="0.25">
      <c r="B279" s="80">
        <v>652</v>
      </c>
      <c r="C279" s="80"/>
      <c r="D279" s="80"/>
      <c r="E279" s="80"/>
      <c r="F279" s="80"/>
      <c r="G279" s="80"/>
      <c r="H279" s="80"/>
      <c r="I279" s="80"/>
      <c r="J279" s="132" t="s">
        <v>90</v>
      </c>
      <c r="K279" s="132"/>
      <c r="L279" s="132"/>
      <c r="M279" s="132"/>
      <c r="N279" s="132"/>
    </row>
    <row r="280" spans="2:14" ht="15" customHeight="1" x14ac:dyDescent="0.25">
      <c r="B280" s="149">
        <f>B281/B282</f>
        <v>3.4285714285714284</v>
      </c>
      <c r="C280" s="149"/>
      <c r="D280" s="149"/>
      <c r="E280" s="149"/>
      <c r="F280" s="149"/>
      <c r="G280" s="149"/>
      <c r="H280" s="149"/>
      <c r="I280" s="150" t="s">
        <v>93</v>
      </c>
      <c r="J280" s="150"/>
      <c r="K280" s="150"/>
      <c r="L280" s="150"/>
      <c r="M280" s="150"/>
      <c r="N280" s="150"/>
    </row>
    <row r="281" spans="2:14" x14ac:dyDescent="0.25">
      <c r="B281" s="80">
        <f>B42</f>
        <v>480</v>
      </c>
      <c r="C281" s="80"/>
      <c r="D281" s="80"/>
      <c r="E281" s="80"/>
      <c r="F281" s="80"/>
      <c r="G281" s="80"/>
      <c r="H281" s="80"/>
      <c r="I281" s="80"/>
      <c r="J281" s="132" t="s">
        <v>104</v>
      </c>
      <c r="K281" s="132"/>
      <c r="L281" s="132"/>
      <c r="M281" s="132"/>
      <c r="N281" s="132"/>
    </row>
    <row r="282" spans="2:14" x14ac:dyDescent="0.25">
      <c r="B282" s="155">
        <v>140</v>
      </c>
      <c r="C282" s="155"/>
      <c r="D282" s="155"/>
      <c r="E282" s="155"/>
      <c r="F282" s="155"/>
      <c r="G282" s="155"/>
      <c r="H282" s="155"/>
      <c r="I282" s="155"/>
      <c r="J282" s="132" t="s">
        <v>92</v>
      </c>
      <c r="K282" s="132"/>
      <c r="L282" s="132"/>
      <c r="M282" s="132"/>
      <c r="N282" s="132"/>
    </row>
    <row r="283" spans="2:14" ht="15" customHeight="1" x14ac:dyDescent="0.25">
      <c r="B283" s="156">
        <f>((B285+B288+B291)/(B286+B289+B292))</f>
        <v>4.829831932773109</v>
      </c>
      <c r="C283" s="157"/>
      <c r="D283" s="157"/>
      <c r="E283" s="157"/>
      <c r="F283" s="157"/>
      <c r="G283" s="158"/>
      <c r="H283" s="154" t="s">
        <v>96</v>
      </c>
      <c r="I283" s="154"/>
      <c r="J283" s="154"/>
      <c r="K283" s="154"/>
      <c r="L283" s="154"/>
      <c r="M283" s="154"/>
      <c r="N283" s="154"/>
    </row>
    <row r="284" spans="2:14" x14ac:dyDescent="0.25">
      <c r="B284" s="149">
        <f>B285/B286</f>
        <v>4.0904907975460123</v>
      </c>
      <c r="C284" s="149"/>
      <c r="D284" s="149"/>
      <c r="E284" s="149"/>
      <c r="F284" s="149"/>
      <c r="G284" s="149"/>
      <c r="H284" s="149"/>
      <c r="I284" s="150" t="s">
        <v>94</v>
      </c>
      <c r="J284" s="150"/>
      <c r="K284" s="150"/>
      <c r="L284" s="150"/>
      <c r="M284" s="150"/>
      <c r="N284" s="150"/>
    </row>
    <row r="285" spans="2:14" x14ac:dyDescent="0.25">
      <c r="B285" s="80">
        <f>B47</f>
        <v>2667</v>
      </c>
      <c r="C285" s="80"/>
      <c r="D285" s="80"/>
      <c r="E285" s="80"/>
      <c r="F285" s="80"/>
      <c r="G285" s="80"/>
      <c r="H285" s="80"/>
      <c r="I285" s="80"/>
      <c r="J285" s="132" t="s">
        <v>105</v>
      </c>
      <c r="K285" s="132"/>
      <c r="L285" s="132"/>
      <c r="M285" s="132"/>
      <c r="N285" s="132"/>
    </row>
    <row r="286" spans="2:14" x14ac:dyDescent="0.25">
      <c r="B286" s="80">
        <v>652</v>
      </c>
      <c r="C286" s="80"/>
      <c r="D286" s="80"/>
      <c r="E286" s="80"/>
      <c r="F286" s="80"/>
      <c r="G286" s="80"/>
      <c r="H286" s="80"/>
      <c r="I286" s="80"/>
      <c r="J286" s="132" t="s">
        <v>95</v>
      </c>
      <c r="K286" s="132"/>
      <c r="L286" s="132"/>
      <c r="M286" s="132"/>
      <c r="N286" s="132"/>
    </row>
    <row r="287" spans="2:14" ht="15" customHeight="1" x14ac:dyDescent="0.25">
      <c r="B287" s="149">
        <f>B288/B289</f>
        <v>10.857142857142858</v>
      </c>
      <c r="C287" s="149"/>
      <c r="D287" s="149"/>
      <c r="E287" s="149"/>
      <c r="F287" s="149"/>
      <c r="G287" s="149"/>
      <c r="H287" s="149"/>
      <c r="I287" s="150" t="s">
        <v>97</v>
      </c>
      <c r="J287" s="150"/>
      <c r="K287" s="150"/>
      <c r="L287" s="150"/>
      <c r="M287" s="150"/>
      <c r="N287" s="150"/>
    </row>
    <row r="288" spans="2:14" x14ac:dyDescent="0.25">
      <c r="B288" s="80">
        <f>B58</f>
        <v>1520</v>
      </c>
      <c r="C288" s="80"/>
      <c r="D288" s="80"/>
      <c r="E288" s="80"/>
      <c r="F288" s="80"/>
      <c r="G288" s="80"/>
      <c r="H288" s="80"/>
      <c r="I288" s="80"/>
      <c r="J288" s="132" t="s">
        <v>106</v>
      </c>
      <c r="K288" s="132"/>
      <c r="L288" s="132"/>
      <c r="M288" s="132"/>
      <c r="N288" s="132"/>
    </row>
    <row r="289" spans="2:14" x14ac:dyDescent="0.25">
      <c r="B289" s="155">
        <v>140</v>
      </c>
      <c r="C289" s="155"/>
      <c r="D289" s="155"/>
      <c r="E289" s="155"/>
      <c r="F289" s="155"/>
      <c r="G289" s="155"/>
      <c r="H289" s="155"/>
      <c r="I289" s="155"/>
      <c r="J289" s="132" t="s">
        <v>87</v>
      </c>
      <c r="K289" s="132"/>
      <c r="L289" s="132"/>
      <c r="M289" s="132"/>
      <c r="N289" s="132"/>
    </row>
    <row r="290" spans="2:14" ht="15" customHeight="1" x14ac:dyDescent="0.25">
      <c r="B290" s="149">
        <f>B291/B292</f>
        <v>2.5687500000000001</v>
      </c>
      <c r="C290" s="149"/>
      <c r="D290" s="149"/>
      <c r="E290" s="149"/>
      <c r="F290" s="149"/>
      <c r="G290" s="149"/>
      <c r="H290" s="149"/>
      <c r="I290" s="150" t="s">
        <v>98</v>
      </c>
      <c r="J290" s="150"/>
      <c r="K290" s="150"/>
      <c r="L290" s="150"/>
      <c r="M290" s="150"/>
      <c r="N290" s="150"/>
    </row>
    <row r="291" spans="2:14" x14ac:dyDescent="0.25">
      <c r="B291" s="80">
        <f>B65</f>
        <v>411</v>
      </c>
      <c r="C291" s="80"/>
      <c r="D291" s="80"/>
      <c r="E291" s="80"/>
      <c r="F291" s="80"/>
      <c r="G291" s="80"/>
      <c r="H291" s="80"/>
      <c r="I291" s="80"/>
      <c r="J291" s="132" t="s">
        <v>107</v>
      </c>
      <c r="K291" s="132"/>
      <c r="L291" s="132"/>
      <c r="M291" s="132"/>
      <c r="N291" s="132"/>
    </row>
    <row r="292" spans="2:14" ht="15" customHeight="1" x14ac:dyDescent="0.25">
      <c r="B292" s="80">
        <v>160</v>
      </c>
      <c r="C292" s="80"/>
      <c r="D292" s="80"/>
      <c r="E292" s="80"/>
      <c r="F292" s="80"/>
      <c r="G292" s="80"/>
      <c r="H292" s="80"/>
      <c r="I292" s="80"/>
      <c r="J292" s="132" t="s">
        <v>99</v>
      </c>
      <c r="K292" s="132"/>
      <c r="L292" s="132"/>
      <c r="M292" s="132"/>
      <c r="N292" s="132"/>
    </row>
    <row r="293" spans="2:14" ht="20.25" x14ac:dyDescent="0.25">
      <c r="B293" s="83" t="s">
        <v>49</v>
      </c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</row>
    <row r="294" spans="2:14" ht="14.45" customHeight="1" x14ac:dyDescent="0.25">
      <c r="B294" s="128" t="s">
        <v>184</v>
      </c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25" t="s">
        <v>12</v>
      </c>
      <c r="N294" s="25" t="s">
        <v>11</v>
      </c>
    </row>
    <row r="295" spans="2:14" x14ac:dyDescent="0.25">
      <c r="B295" s="159">
        <f>M295+N295</f>
        <v>77</v>
      </c>
      <c r="C295" s="159"/>
      <c r="D295" s="159"/>
      <c r="E295" s="159"/>
      <c r="F295" s="139" t="s">
        <v>102</v>
      </c>
      <c r="G295" s="139"/>
      <c r="H295" s="139"/>
      <c r="I295" s="139"/>
      <c r="J295" s="139"/>
      <c r="K295" s="139"/>
      <c r="L295" s="139"/>
      <c r="M295" s="33">
        <f>SUM(M296:M297)</f>
        <v>54</v>
      </c>
      <c r="N295" s="33">
        <f>SUM(N296:N297)</f>
        <v>23</v>
      </c>
    </row>
    <row r="296" spans="2:14" x14ac:dyDescent="0.25">
      <c r="B296" s="71">
        <f>SUM(M296:N296)</f>
        <v>0</v>
      </c>
      <c r="C296" s="71"/>
      <c r="D296" s="71"/>
      <c r="E296" s="71"/>
      <c r="F296" s="71"/>
      <c r="G296" s="71"/>
      <c r="H296" s="71"/>
      <c r="I296" s="93" t="s">
        <v>186</v>
      </c>
      <c r="J296" s="93"/>
      <c r="K296" s="93"/>
      <c r="L296" s="93"/>
      <c r="M296" s="42">
        <v>0</v>
      </c>
      <c r="N296" s="42">
        <v>0</v>
      </c>
    </row>
    <row r="297" spans="2:14" x14ac:dyDescent="0.25">
      <c r="B297" s="71">
        <f>SUM(M297:N297)</f>
        <v>77</v>
      </c>
      <c r="C297" s="71"/>
      <c r="D297" s="71"/>
      <c r="E297" s="71"/>
      <c r="F297" s="71"/>
      <c r="G297" s="71"/>
      <c r="H297" s="71"/>
      <c r="I297" s="93" t="s">
        <v>185</v>
      </c>
      <c r="J297" s="93"/>
      <c r="K297" s="93"/>
      <c r="L297" s="93"/>
      <c r="M297" s="42">
        <v>54</v>
      </c>
      <c r="N297" s="42">
        <v>23</v>
      </c>
    </row>
    <row r="298" spans="2:14" ht="14.45" customHeight="1" x14ac:dyDescent="0.25">
      <c r="B298" s="3" t="s">
        <v>162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4.45" customHeight="1" x14ac:dyDescent="0.25"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</row>
    <row r="300" spans="2:14" ht="22.5" customHeight="1" x14ac:dyDescent="0.25">
      <c r="B300" s="83" t="s">
        <v>193</v>
      </c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</row>
    <row r="301" spans="2:14" ht="14.45" customHeight="1" x14ac:dyDescent="0.25">
      <c r="B301" s="167">
        <f>66+15+107</f>
        <v>188</v>
      </c>
      <c r="C301" s="167"/>
      <c r="D301" s="168" t="s">
        <v>192</v>
      </c>
      <c r="E301" s="169"/>
      <c r="F301" s="169"/>
      <c r="G301" s="169"/>
      <c r="H301" s="169"/>
      <c r="I301" s="169"/>
      <c r="J301" s="169"/>
      <c r="K301" s="169"/>
      <c r="L301" s="169"/>
      <c r="M301" s="169"/>
      <c r="N301" s="170"/>
    </row>
    <row r="302" spans="2:14" x14ac:dyDescent="0.25"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</row>
    <row r="303" spans="2:14" ht="23.25" customHeight="1" x14ac:dyDescent="0.25">
      <c r="B303" s="83" t="s">
        <v>85</v>
      </c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</row>
    <row r="304" spans="2:14" ht="15" customHeight="1" x14ac:dyDescent="0.25">
      <c r="B304" s="129" t="s">
        <v>183</v>
      </c>
      <c r="C304" s="130"/>
      <c r="D304" s="130"/>
      <c r="E304" s="130"/>
      <c r="F304" s="130"/>
      <c r="G304" s="130"/>
      <c r="H304" s="130"/>
      <c r="I304" s="130"/>
      <c r="J304" s="130"/>
      <c r="K304" s="130"/>
      <c r="L304" s="131"/>
      <c r="M304" s="43" t="s">
        <v>12</v>
      </c>
      <c r="N304" s="43" t="s">
        <v>11</v>
      </c>
    </row>
    <row r="305" spans="2:14" ht="15" customHeight="1" x14ac:dyDescent="0.25">
      <c r="B305" s="110">
        <f>B306+B313+B318</f>
        <v>845</v>
      </c>
      <c r="C305" s="110"/>
      <c r="D305" s="154" t="s">
        <v>59</v>
      </c>
      <c r="E305" s="154"/>
      <c r="F305" s="154"/>
      <c r="G305" s="154"/>
      <c r="H305" s="154"/>
      <c r="I305" s="154"/>
      <c r="J305" s="154"/>
      <c r="K305" s="154"/>
      <c r="L305" s="154"/>
      <c r="M305" s="10">
        <f>M306+M313+M318</f>
        <v>471</v>
      </c>
      <c r="N305" s="10">
        <f>N306+N313+N318</f>
        <v>374</v>
      </c>
    </row>
    <row r="306" spans="2:14" ht="14.45" customHeight="1" x14ac:dyDescent="0.25">
      <c r="B306" s="78">
        <f>SUM(B307:E312)</f>
        <v>645</v>
      </c>
      <c r="C306" s="78"/>
      <c r="D306" s="78"/>
      <c r="E306" s="164" t="s">
        <v>133</v>
      </c>
      <c r="F306" s="165"/>
      <c r="G306" s="165"/>
      <c r="H306" s="165"/>
      <c r="I306" s="165"/>
      <c r="J306" s="165"/>
      <c r="K306" s="165"/>
      <c r="L306" s="166"/>
      <c r="M306" s="16">
        <f>SUM(M307:M312)</f>
        <v>403</v>
      </c>
      <c r="N306" s="16">
        <f>SUM(N307:N312)</f>
        <v>242</v>
      </c>
    </row>
    <row r="307" spans="2:14" ht="14.45" customHeight="1" x14ac:dyDescent="0.25">
      <c r="B307" s="71">
        <f t="shared" ref="B307:B312" si="13">M307+N307</f>
        <v>266</v>
      </c>
      <c r="C307" s="71"/>
      <c r="D307" s="71"/>
      <c r="E307" s="71"/>
      <c r="F307" s="132" t="s">
        <v>60</v>
      </c>
      <c r="G307" s="132"/>
      <c r="H307" s="132"/>
      <c r="I307" s="132"/>
      <c r="J307" s="132"/>
      <c r="K307" s="132"/>
      <c r="L307" s="132"/>
      <c r="M307" s="61">
        <v>186</v>
      </c>
      <c r="N307" s="61">
        <v>80</v>
      </c>
    </row>
    <row r="308" spans="2:14" ht="15" customHeight="1" x14ac:dyDescent="0.25">
      <c r="B308" s="71">
        <f t="shared" si="13"/>
        <v>112</v>
      </c>
      <c r="C308" s="71"/>
      <c r="D308" s="71"/>
      <c r="E308" s="71"/>
      <c r="F308" s="132" t="s">
        <v>61</v>
      </c>
      <c r="G308" s="132"/>
      <c r="H308" s="132"/>
      <c r="I308" s="132"/>
      <c r="J308" s="132"/>
      <c r="K308" s="132"/>
      <c r="L308" s="132"/>
      <c r="M308" s="61">
        <v>73</v>
      </c>
      <c r="N308" s="61">
        <v>39</v>
      </c>
    </row>
    <row r="309" spans="2:14" ht="15" customHeight="1" x14ac:dyDescent="0.25">
      <c r="B309" s="71">
        <f t="shared" si="13"/>
        <v>8</v>
      </c>
      <c r="C309" s="71"/>
      <c r="D309" s="71"/>
      <c r="E309" s="71"/>
      <c r="F309" s="132" t="s">
        <v>145</v>
      </c>
      <c r="G309" s="132"/>
      <c r="H309" s="132"/>
      <c r="I309" s="132"/>
      <c r="J309" s="132"/>
      <c r="K309" s="132"/>
      <c r="L309" s="132"/>
      <c r="M309" s="61">
        <v>4</v>
      </c>
      <c r="N309" s="61">
        <v>4</v>
      </c>
    </row>
    <row r="310" spans="2:14" ht="15" customHeight="1" x14ac:dyDescent="0.25">
      <c r="B310" s="71">
        <f t="shared" si="13"/>
        <v>132</v>
      </c>
      <c r="C310" s="71"/>
      <c r="D310" s="71"/>
      <c r="E310" s="71"/>
      <c r="F310" s="132" t="s">
        <v>62</v>
      </c>
      <c r="G310" s="132"/>
      <c r="H310" s="132"/>
      <c r="I310" s="132"/>
      <c r="J310" s="132"/>
      <c r="K310" s="132"/>
      <c r="L310" s="132"/>
      <c r="M310" s="61">
        <v>79</v>
      </c>
      <c r="N310" s="61">
        <v>53</v>
      </c>
    </row>
    <row r="311" spans="2:14" x14ac:dyDescent="0.25">
      <c r="B311" s="71">
        <f t="shared" si="13"/>
        <v>81</v>
      </c>
      <c r="C311" s="71"/>
      <c r="D311" s="71"/>
      <c r="E311" s="71"/>
      <c r="F311" s="162" t="s">
        <v>63</v>
      </c>
      <c r="G311" s="162"/>
      <c r="H311" s="162"/>
      <c r="I311" s="162"/>
      <c r="J311" s="162"/>
      <c r="K311" s="162"/>
      <c r="L311" s="162"/>
      <c r="M311" s="61">
        <v>36</v>
      </c>
      <c r="N311" s="61">
        <v>45</v>
      </c>
    </row>
    <row r="312" spans="2:14" x14ac:dyDescent="0.25">
      <c r="B312" s="71">
        <f t="shared" si="13"/>
        <v>46</v>
      </c>
      <c r="C312" s="71"/>
      <c r="D312" s="71"/>
      <c r="E312" s="71"/>
      <c r="F312" s="162" t="s">
        <v>64</v>
      </c>
      <c r="G312" s="162"/>
      <c r="H312" s="162"/>
      <c r="I312" s="162"/>
      <c r="J312" s="162"/>
      <c r="K312" s="162"/>
      <c r="L312" s="162"/>
      <c r="M312" s="11">
        <v>25</v>
      </c>
      <c r="N312" s="11">
        <v>21</v>
      </c>
    </row>
    <row r="313" spans="2:14" x14ac:dyDescent="0.25">
      <c r="B313" s="178">
        <f>SUM(B314:E317)</f>
        <v>170</v>
      </c>
      <c r="C313" s="178"/>
      <c r="D313" s="178"/>
      <c r="E313" s="179" t="s">
        <v>65</v>
      </c>
      <c r="F313" s="179"/>
      <c r="G313" s="179"/>
      <c r="H313" s="179"/>
      <c r="I313" s="179"/>
      <c r="J313" s="179"/>
      <c r="K313" s="179"/>
      <c r="L313" s="179"/>
      <c r="M313" s="14">
        <f>SUM(M314:M317)</f>
        <v>55</v>
      </c>
      <c r="N313" s="14">
        <f>SUM(N314:N317)</f>
        <v>115</v>
      </c>
    </row>
    <row r="314" spans="2:14" x14ac:dyDescent="0.25">
      <c r="B314" s="161">
        <f>M314+N314</f>
        <v>81</v>
      </c>
      <c r="C314" s="161"/>
      <c r="D314" s="161"/>
      <c r="E314" s="161"/>
      <c r="F314" s="162" t="s">
        <v>134</v>
      </c>
      <c r="G314" s="162"/>
      <c r="H314" s="162"/>
      <c r="I314" s="162"/>
      <c r="J314" s="162"/>
      <c r="K314" s="162"/>
      <c r="L314" s="162"/>
      <c r="M314" s="11">
        <v>36</v>
      </c>
      <c r="N314" s="11">
        <v>45</v>
      </c>
    </row>
    <row r="315" spans="2:14" x14ac:dyDescent="0.25">
      <c r="B315" s="161">
        <f t="shared" ref="B315" si="14">M315+N315</f>
        <v>51</v>
      </c>
      <c r="C315" s="161"/>
      <c r="D315" s="161"/>
      <c r="E315" s="161"/>
      <c r="F315" s="162" t="s">
        <v>135</v>
      </c>
      <c r="G315" s="162"/>
      <c r="H315" s="162"/>
      <c r="I315" s="162"/>
      <c r="J315" s="162"/>
      <c r="K315" s="162"/>
      <c r="L315" s="162"/>
      <c r="M315" s="11">
        <v>14</v>
      </c>
      <c r="N315" s="11">
        <v>37</v>
      </c>
    </row>
    <row r="316" spans="2:14" x14ac:dyDescent="0.25">
      <c r="B316" s="161">
        <f>M316+N316</f>
        <v>4</v>
      </c>
      <c r="C316" s="161"/>
      <c r="D316" s="161"/>
      <c r="E316" s="161"/>
      <c r="F316" s="162" t="s">
        <v>136</v>
      </c>
      <c r="G316" s="162"/>
      <c r="H316" s="162"/>
      <c r="I316" s="162"/>
      <c r="J316" s="162"/>
      <c r="K316" s="162"/>
      <c r="L316" s="162"/>
      <c r="M316" s="11">
        <v>0</v>
      </c>
      <c r="N316" s="11">
        <v>4</v>
      </c>
    </row>
    <row r="317" spans="2:14" x14ac:dyDescent="0.25">
      <c r="B317" s="161">
        <f>M317+N317</f>
        <v>34</v>
      </c>
      <c r="C317" s="161"/>
      <c r="D317" s="161"/>
      <c r="E317" s="161"/>
      <c r="F317" s="162" t="s">
        <v>47</v>
      </c>
      <c r="G317" s="162"/>
      <c r="H317" s="162"/>
      <c r="I317" s="162"/>
      <c r="J317" s="162"/>
      <c r="K317" s="162"/>
      <c r="L317" s="162"/>
      <c r="M317" s="11">
        <v>5</v>
      </c>
      <c r="N317" s="11">
        <v>29</v>
      </c>
    </row>
    <row r="318" spans="2:14" x14ac:dyDescent="0.25">
      <c r="B318" s="202">
        <f>SUM(B319:E323)</f>
        <v>30</v>
      </c>
      <c r="C318" s="178"/>
      <c r="D318" s="178"/>
      <c r="E318" s="179" t="s">
        <v>66</v>
      </c>
      <c r="F318" s="179"/>
      <c r="G318" s="179"/>
      <c r="H318" s="179"/>
      <c r="I318" s="179"/>
      <c r="J318" s="179"/>
      <c r="K318" s="179"/>
      <c r="L318" s="179"/>
      <c r="M318" s="15">
        <f>SUM(M319:M323)</f>
        <v>13</v>
      </c>
      <c r="N318" s="15">
        <f>SUM(N319:N323)</f>
        <v>17</v>
      </c>
    </row>
    <row r="319" spans="2:14" x14ac:dyDescent="0.25">
      <c r="B319" s="160">
        <f>M319+N319</f>
        <v>6</v>
      </c>
      <c r="C319" s="161"/>
      <c r="D319" s="161"/>
      <c r="E319" s="161"/>
      <c r="F319" s="162" t="s">
        <v>38</v>
      </c>
      <c r="G319" s="162"/>
      <c r="H319" s="162"/>
      <c r="I319" s="162"/>
      <c r="J319" s="162"/>
      <c r="K319" s="162"/>
      <c r="L319" s="162"/>
      <c r="M319" s="12">
        <v>4</v>
      </c>
      <c r="N319" s="11">
        <v>2</v>
      </c>
    </row>
    <row r="320" spans="2:14" x14ac:dyDescent="0.25">
      <c r="B320" s="160">
        <f>M320+N320</f>
        <v>4</v>
      </c>
      <c r="C320" s="161"/>
      <c r="D320" s="161"/>
      <c r="E320" s="161"/>
      <c r="F320" s="162" t="s">
        <v>39</v>
      </c>
      <c r="G320" s="162"/>
      <c r="H320" s="162"/>
      <c r="I320" s="162"/>
      <c r="J320" s="162"/>
      <c r="K320" s="162"/>
      <c r="L320" s="162"/>
      <c r="M320" s="11">
        <v>1</v>
      </c>
      <c r="N320" s="11">
        <v>3</v>
      </c>
    </row>
    <row r="321" spans="2:14" x14ac:dyDescent="0.25">
      <c r="B321" s="160">
        <f>M321+N321</f>
        <v>1</v>
      </c>
      <c r="C321" s="161"/>
      <c r="D321" s="161"/>
      <c r="E321" s="161"/>
      <c r="F321" s="162" t="s">
        <v>40</v>
      </c>
      <c r="G321" s="162"/>
      <c r="H321" s="162"/>
      <c r="I321" s="162"/>
      <c r="J321" s="162"/>
      <c r="K321" s="162"/>
      <c r="L321" s="162"/>
      <c r="M321" s="11">
        <v>1</v>
      </c>
      <c r="N321" s="11">
        <v>0</v>
      </c>
    </row>
    <row r="322" spans="2:14" ht="18" customHeight="1" x14ac:dyDescent="0.25">
      <c r="B322" s="160">
        <f>M322+N322</f>
        <v>4</v>
      </c>
      <c r="C322" s="161"/>
      <c r="D322" s="161"/>
      <c r="E322" s="161"/>
      <c r="F322" s="162" t="s">
        <v>67</v>
      </c>
      <c r="G322" s="162"/>
      <c r="H322" s="162"/>
      <c r="I322" s="162"/>
      <c r="J322" s="162"/>
      <c r="K322" s="162"/>
      <c r="L322" s="162"/>
      <c r="M322" s="11">
        <v>1</v>
      </c>
      <c r="N322" s="11">
        <v>3</v>
      </c>
    </row>
    <row r="323" spans="2:14" x14ac:dyDescent="0.25">
      <c r="B323" s="160">
        <f>M323+N323</f>
        <v>15</v>
      </c>
      <c r="C323" s="161"/>
      <c r="D323" s="161"/>
      <c r="E323" s="161"/>
      <c r="F323" s="162" t="s">
        <v>68</v>
      </c>
      <c r="G323" s="162"/>
      <c r="H323" s="162"/>
      <c r="I323" s="162"/>
      <c r="J323" s="162"/>
      <c r="K323" s="162"/>
      <c r="L323" s="162"/>
      <c r="M323" s="11">
        <v>6</v>
      </c>
      <c r="N323" s="11">
        <v>9</v>
      </c>
    </row>
    <row r="324" spans="2:14" x14ac:dyDescent="0.25">
      <c r="B324" s="177" t="s">
        <v>69</v>
      </c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8" t="s">
        <v>12</v>
      </c>
      <c r="N324" s="18" t="s">
        <v>11</v>
      </c>
    </row>
    <row r="325" spans="2:14" x14ac:dyDescent="0.25">
      <c r="B325" s="178">
        <f>SUM(B326:E330)</f>
        <v>69</v>
      </c>
      <c r="C325" s="178"/>
      <c r="D325" s="179" t="s">
        <v>70</v>
      </c>
      <c r="E325" s="179"/>
      <c r="F325" s="179"/>
      <c r="G325" s="179"/>
      <c r="H325" s="179"/>
      <c r="I325" s="179"/>
      <c r="J325" s="179"/>
      <c r="K325" s="179"/>
      <c r="L325" s="179"/>
      <c r="M325" s="15">
        <f>SUM(M326:M330)</f>
        <v>35</v>
      </c>
      <c r="N325" s="15">
        <f>SUM(N326:N330)</f>
        <v>34</v>
      </c>
    </row>
    <row r="326" spans="2:14" x14ac:dyDescent="0.25">
      <c r="B326" s="171">
        <f>M326+N326</f>
        <v>9</v>
      </c>
      <c r="C326" s="172"/>
      <c r="D326" s="172"/>
      <c r="E326" s="173"/>
      <c r="F326" s="174" t="s">
        <v>137</v>
      </c>
      <c r="G326" s="175"/>
      <c r="H326" s="175"/>
      <c r="I326" s="175"/>
      <c r="J326" s="175"/>
      <c r="K326" s="175"/>
      <c r="L326" s="176"/>
      <c r="M326" s="11">
        <v>2</v>
      </c>
      <c r="N326" s="11">
        <v>7</v>
      </c>
    </row>
    <row r="327" spans="2:14" x14ac:dyDescent="0.25">
      <c r="B327" s="171">
        <f t="shared" ref="B327" si="15">M327+N327</f>
        <v>7</v>
      </c>
      <c r="C327" s="172"/>
      <c r="D327" s="172"/>
      <c r="E327" s="173"/>
      <c r="F327" s="174" t="s">
        <v>138</v>
      </c>
      <c r="G327" s="175"/>
      <c r="H327" s="175"/>
      <c r="I327" s="175"/>
      <c r="J327" s="175"/>
      <c r="K327" s="175"/>
      <c r="L327" s="176"/>
      <c r="M327" s="11">
        <v>7</v>
      </c>
      <c r="N327" s="11">
        <v>0</v>
      </c>
    </row>
    <row r="328" spans="2:14" x14ac:dyDescent="0.25">
      <c r="B328" s="161">
        <f>M328+N328</f>
        <v>6</v>
      </c>
      <c r="C328" s="161"/>
      <c r="D328" s="161"/>
      <c r="E328" s="161"/>
      <c r="F328" s="162" t="s">
        <v>139</v>
      </c>
      <c r="G328" s="162"/>
      <c r="H328" s="162"/>
      <c r="I328" s="162"/>
      <c r="J328" s="162"/>
      <c r="K328" s="162"/>
      <c r="L328" s="162"/>
      <c r="M328" s="11">
        <v>4</v>
      </c>
      <c r="N328" s="11">
        <v>2</v>
      </c>
    </row>
    <row r="329" spans="2:14" x14ac:dyDescent="0.25">
      <c r="B329" s="161">
        <v>5</v>
      </c>
      <c r="C329" s="161"/>
      <c r="D329" s="161"/>
      <c r="E329" s="161"/>
      <c r="F329" s="162" t="s">
        <v>67</v>
      </c>
      <c r="G329" s="162"/>
      <c r="H329" s="162"/>
      <c r="I329" s="162"/>
      <c r="J329" s="162"/>
      <c r="K329" s="162"/>
      <c r="L329" s="162"/>
      <c r="M329" s="11">
        <v>0</v>
      </c>
      <c r="N329" s="11">
        <v>5</v>
      </c>
    </row>
    <row r="330" spans="2:14" x14ac:dyDescent="0.25">
      <c r="B330" s="161">
        <f>M330+N330</f>
        <v>42</v>
      </c>
      <c r="C330" s="161"/>
      <c r="D330" s="161"/>
      <c r="E330" s="161"/>
      <c r="F330" s="162" t="s">
        <v>140</v>
      </c>
      <c r="G330" s="162"/>
      <c r="H330" s="162"/>
      <c r="I330" s="162"/>
      <c r="J330" s="162"/>
      <c r="K330" s="162"/>
      <c r="L330" s="162"/>
      <c r="M330" s="11">
        <v>22</v>
      </c>
      <c r="N330" s="11">
        <v>20</v>
      </c>
    </row>
    <row r="331" spans="2:14" x14ac:dyDescent="0.25">
      <c r="B331" s="180" t="s">
        <v>187</v>
      </c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45"/>
    </row>
    <row r="332" spans="2:14" ht="20.25" customHeight="1" x14ac:dyDescent="0.25">
      <c r="B332" s="111" t="s">
        <v>84</v>
      </c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3"/>
      <c r="N332" s="1"/>
    </row>
    <row r="333" spans="2:14" ht="14.45" customHeight="1" x14ac:dyDescent="0.25">
      <c r="B333" s="181" t="s">
        <v>183</v>
      </c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3"/>
      <c r="N333" s="1"/>
    </row>
    <row r="334" spans="2:14" ht="23.25" customHeight="1" x14ac:dyDescent="0.25">
      <c r="B334" s="187">
        <f>B335+B339</f>
        <v>292</v>
      </c>
      <c r="C334" s="187"/>
      <c r="D334" s="188" t="s">
        <v>141</v>
      </c>
      <c r="E334" s="189"/>
      <c r="F334" s="189"/>
      <c r="G334" s="189"/>
      <c r="H334" s="189"/>
      <c r="I334" s="189"/>
      <c r="J334" s="189"/>
      <c r="K334" s="189"/>
      <c r="L334" s="189"/>
      <c r="M334" s="25" t="s">
        <v>132</v>
      </c>
      <c r="N334" s="1"/>
    </row>
    <row r="335" spans="2:14" ht="14.45" customHeight="1" x14ac:dyDescent="0.25">
      <c r="B335" s="78">
        <f>B336+B337+B338</f>
        <v>217</v>
      </c>
      <c r="C335" s="78"/>
      <c r="D335" s="78"/>
      <c r="E335" s="184" t="s">
        <v>81</v>
      </c>
      <c r="F335" s="185"/>
      <c r="G335" s="185"/>
      <c r="H335" s="185"/>
      <c r="I335" s="185"/>
      <c r="J335" s="185"/>
      <c r="K335" s="185"/>
      <c r="L335" s="185"/>
      <c r="M335" s="23">
        <f>SUM(M336:M338)</f>
        <v>217</v>
      </c>
      <c r="N335" s="1"/>
    </row>
    <row r="336" spans="2:14" ht="14.45" customHeight="1" x14ac:dyDescent="0.25">
      <c r="B336" s="122">
        <f>SUM(M336:N336)</f>
        <v>183</v>
      </c>
      <c r="C336" s="123"/>
      <c r="D336" s="123"/>
      <c r="E336" s="124"/>
      <c r="F336" s="143" t="s">
        <v>79</v>
      </c>
      <c r="G336" s="144"/>
      <c r="H336" s="144"/>
      <c r="I336" s="144"/>
      <c r="J336" s="144"/>
      <c r="K336" s="144"/>
      <c r="L336" s="144"/>
      <c r="M336" s="60">
        <v>183</v>
      </c>
      <c r="N336" s="1"/>
    </row>
    <row r="337" spans="2:14" ht="14.45" customHeight="1" x14ac:dyDescent="0.25">
      <c r="B337" s="122">
        <f>SUM(M337:N337)</f>
        <v>30</v>
      </c>
      <c r="C337" s="123"/>
      <c r="D337" s="123"/>
      <c r="E337" s="124"/>
      <c r="F337" s="143" t="s">
        <v>80</v>
      </c>
      <c r="G337" s="144"/>
      <c r="H337" s="144"/>
      <c r="I337" s="144"/>
      <c r="J337" s="144"/>
      <c r="K337" s="144"/>
      <c r="L337" s="144"/>
      <c r="M337" s="60">
        <v>30</v>
      </c>
      <c r="N337" s="1"/>
    </row>
    <row r="338" spans="2:14" ht="14.45" customHeight="1" x14ac:dyDescent="0.25">
      <c r="B338" s="122">
        <f>SUM(M338:N338)</f>
        <v>4</v>
      </c>
      <c r="C338" s="123"/>
      <c r="D338" s="123"/>
      <c r="E338" s="124"/>
      <c r="F338" s="143" t="s">
        <v>82</v>
      </c>
      <c r="G338" s="144"/>
      <c r="H338" s="144"/>
      <c r="I338" s="144"/>
      <c r="J338" s="144"/>
      <c r="K338" s="144"/>
      <c r="L338" s="144"/>
      <c r="M338" s="60">
        <v>4</v>
      </c>
      <c r="N338" s="1"/>
    </row>
    <row r="339" spans="2:14" ht="14.45" customHeight="1" x14ac:dyDescent="0.25">
      <c r="B339" s="78">
        <f>B340+B341+B342</f>
        <v>75</v>
      </c>
      <c r="C339" s="78"/>
      <c r="D339" s="78"/>
      <c r="E339" s="184" t="s">
        <v>83</v>
      </c>
      <c r="F339" s="185"/>
      <c r="G339" s="185"/>
      <c r="H339" s="185"/>
      <c r="I339" s="185"/>
      <c r="J339" s="185"/>
      <c r="K339" s="185"/>
      <c r="L339" s="186"/>
      <c r="M339" s="23">
        <f>SUM(M340:M342)</f>
        <v>75</v>
      </c>
      <c r="N339" s="1"/>
    </row>
    <row r="340" spans="2:14" ht="14.45" customHeight="1" x14ac:dyDescent="0.25">
      <c r="B340" s="122">
        <f>SUM(M340:N340)</f>
        <v>68</v>
      </c>
      <c r="C340" s="123"/>
      <c r="D340" s="123"/>
      <c r="E340" s="124"/>
      <c r="F340" s="143" t="s">
        <v>79</v>
      </c>
      <c r="G340" s="144"/>
      <c r="H340" s="144"/>
      <c r="I340" s="144"/>
      <c r="J340" s="144"/>
      <c r="K340" s="144"/>
      <c r="L340" s="144"/>
      <c r="M340" s="32">
        <v>68</v>
      </c>
      <c r="N340" s="1"/>
    </row>
    <row r="341" spans="2:14" ht="14.45" customHeight="1" x14ac:dyDescent="0.25">
      <c r="B341" s="122">
        <f>SUM(M341:N341)</f>
        <v>7</v>
      </c>
      <c r="C341" s="123"/>
      <c r="D341" s="123"/>
      <c r="E341" s="124"/>
      <c r="F341" s="143" t="s">
        <v>80</v>
      </c>
      <c r="G341" s="144"/>
      <c r="H341" s="144"/>
      <c r="I341" s="144"/>
      <c r="J341" s="144"/>
      <c r="K341" s="144"/>
      <c r="L341" s="144"/>
      <c r="M341" s="32">
        <v>7</v>
      </c>
      <c r="N341" s="1"/>
    </row>
    <row r="342" spans="2:14" ht="14.45" customHeight="1" x14ac:dyDescent="0.25">
      <c r="B342" s="122">
        <f>SUM(M342:N342)</f>
        <v>0</v>
      </c>
      <c r="C342" s="123"/>
      <c r="D342" s="123"/>
      <c r="E342" s="124"/>
      <c r="F342" s="143" t="s">
        <v>82</v>
      </c>
      <c r="G342" s="144"/>
      <c r="H342" s="144"/>
      <c r="I342" s="144"/>
      <c r="J342" s="144"/>
      <c r="K342" s="144"/>
      <c r="L342" s="144"/>
      <c r="M342" s="32">
        <v>0</v>
      </c>
      <c r="N342" s="1"/>
    </row>
    <row r="343" spans="2:14" ht="18" customHeight="1" x14ac:dyDescent="0.25">
      <c r="B343" s="199"/>
      <c r="C343" s="199"/>
      <c r="D343" s="199"/>
      <c r="E343" s="199"/>
      <c r="F343" s="198"/>
      <c r="G343" s="198"/>
      <c r="H343" s="198"/>
      <c r="I343" s="198"/>
      <c r="J343" s="198"/>
      <c r="K343" s="198"/>
      <c r="L343" s="198"/>
      <c r="M343" s="198"/>
      <c r="N343" s="1"/>
    </row>
    <row r="344" spans="2:14" ht="19.899999999999999" customHeight="1" x14ac:dyDescent="0.25">
      <c r="B344" s="83" t="s">
        <v>86</v>
      </c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</row>
    <row r="345" spans="2:14" ht="15" customHeight="1" x14ac:dyDescent="0.25">
      <c r="B345" s="128" t="s">
        <v>183</v>
      </c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43" t="s">
        <v>12</v>
      </c>
      <c r="N345" s="43" t="s">
        <v>11</v>
      </c>
    </row>
    <row r="346" spans="2:14" ht="15" customHeight="1" x14ac:dyDescent="0.25">
      <c r="B346" s="187">
        <f>B347+B354+B361+B368+B375</f>
        <v>645</v>
      </c>
      <c r="C346" s="187"/>
      <c r="D346" s="110" t="s">
        <v>175</v>
      </c>
      <c r="E346" s="110"/>
      <c r="F346" s="110"/>
      <c r="G346" s="110"/>
      <c r="H346" s="110"/>
      <c r="I346" s="110"/>
      <c r="J346" s="110"/>
      <c r="K346" s="110"/>
      <c r="L346" s="110"/>
      <c r="M346" s="10">
        <f>M347+M354+M361+M368+M375</f>
        <v>403</v>
      </c>
      <c r="N346" s="10">
        <f>N347+N354+N361+N368+N375</f>
        <v>242</v>
      </c>
    </row>
    <row r="347" spans="2:14" ht="15" customHeight="1" x14ac:dyDescent="0.25">
      <c r="B347" s="78">
        <f>SUM(B348:E353)</f>
        <v>27</v>
      </c>
      <c r="C347" s="78"/>
      <c r="D347" s="78"/>
      <c r="E347" s="190" t="s">
        <v>127</v>
      </c>
      <c r="F347" s="190"/>
      <c r="G347" s="190"/>
      <c r="H347" s="190"/>
      <c r="I347" s="190"/>
      <c r="J347" s="190"/>
      <c r="K347" s="190"/>
      <c r="L347" s="190"/>
      <c r="M347" s="13">
        <f>SUM(M348:M353)</f>
        <v>23</v>
      </c>
      <c r="N347" s="13">
        <f>SUM(N348:N353)</f>
        <v>4</v>
      </c>
    </row>
    <row r="348" spans="2:14" ht="15" customHeight="1" x14ac:dyDescent="0.25">
      <c r="B348" s="71">
        <f>M348+N348</f>
        <v>2</v>
      </c>
      <c r="C348" s="71"/>
      <c r="D348" s="71"/>
      <c r="E348" s="71"/>
      <c r="F348" s="132" t="s">
        <v>71</v>
      </c>
      <c r="G348" s="132"/>
      <c r="H348" s="132"/>
      <c r="I348" s="132"/>
      <c r="J348" s="132"/>
      <c r="K348" s="132"/>
      <c r="L348" s="132"/>
      <c r="M348" s="61">
        <v>2</v>
      </c>
      <c r="N348" s="61">
        <v>0</v>
      </c>
    </row>
    <row r="349" spans="2:14" ht="15" customHeight="1" x14ac:dyDescent="0.25">
      <c r="B349" s="71">
        <f t="shared" ref="B349:B353" si="16">M349+N349</f>
        <v>19</v>
      </c>
      <c r="C349" s="71"/>
      <c r="D349" s="71"/>
      <c r="E349" s="71"/>
      <c r="F349" s="132" t="s">
        <v>72</v>
      </c>
      <c r="G349" s="132"/>
      <c r="H349" s="132"/>
      <c r="I349" s="132"/>
      <c r="J349" s="132"/>
      <c r="K349" s="132"/>
      <c r="L349" s="132"/>
      <c r="M349" s="61">
        <v>16</v>
      </c>
      <c r="N349" s="61">
        <v>3</v>
      </c>
    </row>
    <row r="350" spans="2:14" ht="15" customHeight="1" x14ac:dyDescent="0.25">
      <c r="B350" s="71">
        <f t="shared" si="16"/>
        <v>1</v>
      </c>
      <c r="C350" s="71"/>
      <c r="D350" s="71"/>
      <c r="E350" s="71"/>
      <c r="F350" s="132" t="s">
        <v>73</v>
      </c>
      <c r="G350" s="132"/>
      <c r="H350" s="132"/>
      <c r="I350" s="132"/>
      <c r="J350" s="132"/>
      <c r="K350" s="132"/>
      <c r="L350" s="132"/>
      <c r="M350" s="61">
        <v>1</v>
      </c>
      <c r="N350" s="61">
        <v>0</v>
      </c>
    </row>
    <row r="351" spans="2:14" ht="15" customHeight="1" x14ac:dyDescent="0.25">
      <c r="B351" s="71">
        <f t="shared" si="16"/>
        <v>4</v>
      </c>
      <c r="C351" s="71"/>
      <c r="D351" s="71"/>
      <c r="E351" s="71"/>
      <c r="F351" s="132" t="s">
        <v>74</v>
      </c>
      <c r="G351" s="132"/>
      <c r="H351" s="132"/>
      <c r="I351" s="132"/>
      <c r="J351" s="132"/>
      <c r="K351" s="132"/>
      <c r="L351" s="132"/>
      <c r="M351" s="61">
        <v>3</v>
      </c>
      <c r="N351" s="61">
        <v>1</v>
      </c>
    </row>
    <row r="352" spans="2:14" ht="15" customHeight="1" x14ac:dyDescent="0.25">
      <c r="B352" s="71">
        <f t="shared" si="16"/>
        <v>1</v>
      </c>
      <c r="C352" s="71"/>
      <c r="D352" s="71"/>
      <c r="E352" s="71"/>
      <c r="F352" s="132" t="s">
        <v>75</v>
      </c>
      <c r="G352" s="132"/>
      <c r="H352" s="132"/>
      <c r="I352" s="132"/>
      <c r="J352" s="132"/>
      <c r="K352" s="132"/>
      <c r="L352" s="132"/>
      <c r="M352" s="61">
        <v>1</v>
      </c>
      <c r="N352" s="61">
        <v>0</v>
      </c>
    </row>
    <row r="353" spans="2:14" ht="15" customHeight="1" x14ac:dyDescent="0.25">
      <c r="B353" s="71">
        <f t="shared" si="16"/>
        <v>0</v>
      </c>
      <c r="C353" s="71"/>
      <c r="D353" s="71"/>
      <c r="E353" s="71"/>
      <c r="F353" s="132" t="s">
        <v>111</v>
      </c>
      <c r="G353" s="132"/>
      <c r="H353" s="132"/>
      <c r="I353" s="132"/>
      <c r="J353" s="132"/>
      <c r="K353" s="132"/>
      <c r="L353" s="132"/>
      <c r="M353" s="61">
        <v>0</v>
      </c>
      <c r="N353" s="61">
        <v>0</v>
      </c>
    </row>
    <row r="354" spans="2:14" ht="15" customHeight="1" x14ac:dyDescent="0.25">
      <c r="B354" s="78">
        <f>SUM(B355:E360)</f>
        <v>180</v>
      </c>
      <c r="C354" s="78"/>
      <c r="D354" s="78"/>
      <c r="E354" s="190" t="s">
        <v>76</v>
      </c>
      <c r="F354" s="190"/>
      <c r="G354" s="190"/>
      <c r="H354" s="190"/>
      <c r="I354" s="190"/>
      <c r="J354" s="190"/>
      <c r="K354" s="190"/>
      <c r="L354" s="190"/>
      <c r="M354" s="13">
        <f>SUM(M355:M360)</f>
        <v>108</v>
      </c>
      <c r="N354" s="13">
        <f>SUM(N355:N360)</f>
        <v>72</v>
      </c>
    </row>
    <row r="355" spans="2:14" ht="15" customHeight="1" x14ac:dyDescent="0.25">
      <c r="B355" s="71">
        <f>M355+N355</f>
        <v>39</v>
      </c>
      <c r="C355" s="71"/>
      <c r="D355" s="71"/>
      <c r="E355" s="71"/>
      <c r="F355" s="132" t="s">
        <v>71</v>
      </c>
      <c r="G355" s="132"/>
      <c r="H355" s="132"/>
      <c r="I355" s="132"/>
      <c r="J355" s="132"/>
      <c r="K355" s="132"/>
      <c r="L355" s="132"/>
      <c r="M355" s="61">
        <v>19</v>
      </c>
      <c r="N355" s="61">
        <v>20</v>
      </c>
    </row>
    <row r="356" spans="2:14" ht="15" customHeight="1" x14ac:dyDescent="0.25">
      <c r="B356" s="71">
        <f t="shared" ref="B356:B360" si="17">M356+N356</f>
        <v>86</v>
      </c>
      <c r="C356" s="71"/>
      <c r="D356" s="71"/>
      <c r="E356" s="71"/>
      <c r="F356" s="132" t="s">
        <v>72</v>
      </c>
      <c r="G356" s="132"/>
      <c r="H356" s="132"/>
      <c r="I356" s="132"/>
      <c r="J356" s="132"/>
      <c r="K356" s="132"/>
      <c r="L356" s="132"/>
      <c r="M356" s="61">
        <v>59</v>
      </c>
      <c r="N356" s="61">
        <v>27</v>
      </c>
    </row>
    <row r="357" spans="2:14" ht="15" customHeight="1" x14ac:dyDescent="0.25">
      <c r="B357" s="71">
        <f t="shared" si="17"/>
        <v>19</v>
      </c>
      <c r="C357" s="71"/>
      <c r="D357" s="71"/>
      <c r="E357" s="71"/>
      <c r="F357" s="132" t="s">
        <v>73</v>
      </c>
      <c r="G357" s="132"/>
      <c r="H357" s="132"/>
      <c r="I357" s="132"/>
      <c r="J357" s="132"/>
      <c r="K357" s="132"/>
      <c r="L357" s="132"/>
      <c r="M357" s="61">
        <v>7</v>
      </c>
      <c r="N357" s="61">
        <v>12</v>
      </c>
    </row>
    <row r="358" spans="2:14" ht="15" customHeight="1" x14ac:dyDescent="0.25">
      <c r="B358" s="71">
        <f t="shared" si="17"/>
        <v>24</v>
      </c>
      <c r="C358" s="71"/>
      <c r="D358" s="71"/>
      <c r="E358" s="71"/>
      <c r="F358" s="132" t="s">
        <v>74</v>
      </c>
      <c r="G358" s="132"/>
      <c r="H358" s="132"/>
      <c r="I358" s="132"/>
      <c r="J358" s="132"/>
      <c r="K358" s="132"/>
      <c r="L358" s="132"/>
      <c r="M358" s="61">
        <v>14</v>
      </c>
      <c r="N358" s="61">
        <v>10</v>
      </c>
    </row>
    <row r="359" spans="2:14" ht="15" customHeight="1" x14ac:dyDescent="0.25">
      <c r="B359" s="71">
        <f t="shared" si="17"/>
        <v>9</v>
      </c>
      <c r="C359" s="71"/>
      <c r="D359" s="71"/>
      <c r="E359" s="71"/>
      <c r="F359" s="132" t="s">
        <v>75</v>
      </c>
      <c r="G359" s="132"/>
      <c r="H359" s="132"/>
      <c r="I359" s="132"/>
      <c r="J359" s="132"/>
      <c r="K359" s="132"/>
      <c r="L359" s="132"/>
      <c r="M359" s="61">
        <v>8</v>
      </c>
      <c r="N359" s="61">
        <v>1</v>
      </c>
    </row>
    <row r="360" spans="2:14" ht="15" customHeight="1" x14ac:dyDescent="0.25">
      <c r="B360" s="71">
        <f t="shared" si="17"/>
        <v>3</v>
      </c>
      <c r="C360" s="71"/>
      <c r="D360" s="71"/>
      <c r="E360" s="71"/>
      <c r="F360" s="132" t="s">
        <v>112</v>
      </c>
      <c r="G360" s="132"/>
      <c r="H360" s="132"/>
      <c r="I360" s="132"/>
      <c r="J360" s="132"/>
      <c r="K360" s="132"/>
      <c r="L360" s="132"/>
      <c r="M360" s="61">
        <v>1</v>
      </c>
      <c r="N360" s="61">
        <v>2</v>
      </c>
    </row>
    <row r="361" spans="2:14" ht="14.45" customHeight="1" x14ac:dyDescent="0.25">
      <c r="B361" s="78">
        <f>SUM(B362:E367)</f>
        <v>420</v>
      </c>
      <c r="C361" s="78"/>
      <c r="D361" s="78"/>
      <c r="E361" s="184" t="s">
        <v>77</v>
      </c>
      <c r="F361" s="185"/>
      <c r="G361" s="185"/>
      <c r="H361" s="185"/>
      <c r="I361" s="185"/>
      <c r="J361" s="185"/>
      <c r="K361" s="185"/>
      <c r="L361" s="186"/>
      <c r="M361" s="13">
        <f>SUM(M362:M367)</f>
        <v>258</v>
      </c>
      <c r="N361" s="13">
        <f>SUM(N362:N367)</f>
        <v>162</v>
      </c>
    </row>
    <row r="362" spans="2:14" ht="15" customHeight="1" x14ac:dyDescent="0.25">
      <c r="B362" s="71">
        <f>M362+N362</f>
        <v>85</v>
      </c>
      <c r="C362" s="71"/>
      <c r="D362" s="71"/>
      <c r="E362" s="71"/>
      <c r="F362" s="132" t="s">
        <v>71</v>
      </c>
      <c r="G362" s="132"/>
      <c r="H362" s="132"/>
      <c r="I362" s="132"/>
      <c r="J362" s="132"/>
      <c r="K362" s="132"/>
      <c r="L362" s="132"/>
      <c r="M362" s="62">
        <v>53</v>
      </c>
      <c r="N362" s="62">
        <v>32</v>
      </c>
    </row>
    <row r="363" spans="2:14" ht="15" customHeight="1" x14ac:dyDescent="0.25">
      <c r="B363" s="71">
        <f t="shared" ref="B363:B367" si="18">M363+N363</f>
        <v>156</v>
      </c>
      <c r="C363" s="71"/>
      <c r="D363" s="71"/>
      <c r="E363" s="71"/>
      <c r="F363" s="132" t="s">
        <v>72</v>
      </c>
      <c r="G363" s="132"/>
      <c r="H363" s="132"/>
      <c r="I363" s="132"/>
      <c r="J363" s="132"/>
      <c r="K363" s="132"/>
      <c r="L363" s="132"/>
      <c r="M363" s="62">
        <v>106</v>
      </c>
      <c r="N363" s="62">
        <v>50</v>
      </c>
    </row>
    <row r="364" spans="2:14" ht="15" customHeight="1" x14ac:dyDescent="0.25">
      <c r="B364" s="71">
        <f t="shared" si="18"/>
        <v>60</v>
      </c>
      <c r="C364" s="71"/>
      <c r="D364" s="71"/>
      <c r="E364" s="71"/>
      <c r="F364" s="132" t="s">
        <v>73</v>
      </c>
      <c r="G364" s="132"/>
      <c r="H364" s="132"/>
      <c r="I364" s="132"/>
      <c r="J364" s="132"/>
      <c r="K364" s="132"/>
      <c r="L364" s="132"/>
      <c r="M364" s="62">
        <v>28</v>
      </c>
      <c r="N364" s="62">
        <v>32</v>
      </c>
    </row>
    <row r="365" spans="2:14" ht="15" customHeight="1" x14ac:dyDescent="0.25">
      <c r="B365" s="71">
        <f t="shared" si="18"/>
        <v>78</v>
      </c>
      <c r="C365" s="71"/>
      <c r="D365" s="71"/>
      <c r="E365" s="71"/>
      <c r="F365" s="132" t="s">
        <v>74</v>
      </c>
      <c r="G365" s="132"/>
      <c r="H365" s="132"/>
      <c r="I365" s="132"/>
      <c r="J365" s="132"/>
      <c r="K365" s="132"/>
      <c r="L365" s="132"/>
      <c r="M365" s="62">
        <v>52</v>
      </c>
      <c r="N365" s="62">
        <v>26</v>
      </c>
    </row>
    <row r="366" spans="2:14" ht="15" customHeight="1" x14ac:dyDescent="0.25">
      <c r="B366" s="71">
        <f t="shared" si="18"/>
        <v>36</v>
      </c>
      <c r="C366" s="71"/>
      <c r="D366" s="71"/>
      <c r="E366" s="71"/>
      <c r="F366" s="132" t="s">
        <v>75</v>
      </c>
      <c r="G366" s="132"/>
      <c r="H366" s="132"/>
      <c r="I366" s="132"/>
      <c r="J366" s="132"/>
      <c r="K366" s="132"/>
      <c r="L366" s="132"/>
      <c r="M366" s="62">
        <v>16</v>
      </c>
      <c r="N366" s="62">
        <v>20</v>
      </c>
    </row>
    <row r="367" spans="2:14" ht="15" customHeight="1" x14ac:dyDescent="0.25">
      <c r="B367" s="71">
        <f t="shared" si="18"/>
        <v>5</v>
      </c>
      <c r="C367" s="71"/>
      <c r="D367" s="71"/>
      <c r="E367" s="71"/>
      <c r="F367" s="132" t="s">
        <v>111</v>
      </c>
      <c r="G367" s="132"/>
      <c r="H367" s="132"/>
      <c r="I367" s="132"/>
      <c r="J367" s="132"/>
      <c r="K367" s="132"/>
      <c r="L367" s="132"/>
      <c r="M367" s="62">
        <v>3</v>
      </c>
      <c r="N367" s="62">
        <v>2</v>
      </c>
    </row>
    <row r="368" spans="2:14" ht="15" customHeight="1" x14ac:dyDescent="0.25">
      <c r="B368" s="78">
        <f>SUM(B369:E374)</f>
        <v>10</v>
      </c>
      <c r="C368" s="78"/>
      <c r="D368" s="78"/>
      <c r="E368" s="190" t="s">
        <v>78</v>
      </c>
      <c r="F368" s="190"/>
      <c r="G368" s="190"/>
      <c r="H368" s="190"/>
      <c r="I368" s="190"/>
      <c r="J368" s="190"/>
      <c r="K368" s="190"/>
      <c r="L368" s="190"/>
      <c r="M368" s="16">
        <f>SUM(M369:M374)</f>
        <v>8</v>
      </c>
      <c r="N368" s="16">
        <f>SUM(N369:N374)</f>
        <v>2</v>
      </c>
    </row>
    <row r="369" spans="2:14" ht="15" customHeight="1" x14ac:dyDescent="0.25">
      <c r="B369" s="71">
        <f>M369+N369</f>
        <v>1</v>
      </c>
      <c r="C369" s="71"/>
      <c r="D369" s="71"/>
      <c r="E369" s="71"/>
      <c r="F369" s="132" t="s">
        <v>71</v>
      </c>
      <c r="G369" s="132"/>
      <c r="H369" s="132"/>
      <c r="I369" s="132"/>
      <c r="J369" s="132"/>
      <c r="K369" s="132"/>
      <c r="L369" s="132"/>
      <c r="M369" s="62">
        <v>1</v>
      </c>
      <c r="N369" s="62">
        <v>0</v>
      </c>
    </row>
    <row r="370" spans="2:14" ht="15" customHeight="1" x14ac:dyDescent="0.25">
      <c r="B370" s="71">
        <f t="shared" ref="B370:B374" si="19">M370+N370</f>
        <v>5</v>
      </c>
      <c r="C370" s="71"/>
      <c r="D370" s="71"/>
      <c r="E370" s="71"/>
      <c r="F370" s="132" t="s">
        <v>72</v>
      </c>
      <c r="G370" s="132"/>
      <c r="H370" s="132"/>
      <c r="I370" s="132"/>
      <c r="J370" s="132"/>
      <c r="K370" s="132"/>
      <c r="L370" s="132"/>
      <c r="M370" s="62">
        <v>5</v>
      </c>
      <c r="N370" s="62">
        <v>0</v>
      </c>
    </row>
    <row r="371" spans="2:14" ht="15" customHeight="1" x14ac:dyDescent="0.25">
      <c r="B371" s="71">
        <f t="shared" si="19"/>
        <v>0</v>
      </c>
      <c r="C371" s="71"/>
      <c r="D371" s="71"/>
      <c r="E371" s="71"/>
      <c r="F371" s="132" t="s">
        <v>73</v>
      </c>
      <c r="G371" s="132"/>
      <c r="H371" s="132"/>
      <c r="I371" s="132"/>
      <c r="J371" s="132"/>
      <c r="K371" s="132"/>
      <c r="L371" s="132"/>
      <c r="M371" s="62">
        <v>0</v>
      </c>
      <c r="N371" s="62">
        <v>0</v>
      </c>
    </row>
    <row r="372" spans="2:14" ht="15" customHeight="1" x14ac:dyDescent="0.25">
      <c r="B372" s="71">
        <f t="shared" si="19"/>
        <v>4</v>
      </c>
      <c r="C372" s="71"/>
      <c r="D372" s="71"/>
      <c r="E372" s="71"/>
      <c r="F372" s="132" t="s">
        <v>74</v>
      </c>
      <c r="G372" s="132"/>
      <c r="H372" s="132"/>
      <c r="I372" s="132"/>
      <c r="J372" s="132"/>
      <c r="K372" s="132"/>
      <c r="L372" s="132"/>
      <c r="M372" s="62">
        <v>2</v>
      </c>
      <c r="N372" s="62">
        <v>2</v>
      </c>
    </row>
    <row r="373" spans="2:14" ht="15" customHeight="1" x14ac:dyDescent="0.25">
      <c r="B373" s="71">
        <f t="shared" si="19"/>
        <v>0</v>
      </c>
      <c r="C373" s="71"/>
      <c r="D373" s="71"/>
      <c r="E373" s="71"/>
      <c r="F373" s="132" t="s">
        <v>75</v>
      </c>
      <c r="G373" s="132"/>
      <c r="H373" s="132"/>
      <c r="I373" s="132"/>
      <c r="J373" s="132"/>
      <c r="K373" s="132"/>
      <c r="L373" s="132"/>
      <c r="M373" s="62">
        <v>0</v>
      </c>
      <c r="N373" s="62">
        <v>0</v>
      </c>
    </row>
    <row r="374" spans="2:14" ht="15" customHeight="1" x14ac:dyDescent="0.25">
      <c r="B374" s="71">
        <f t="shared" si="19"/>
        <v>0</v>
      </c>
      <c r="C374" s="71"/>
      <c r="D374" s="71"/>
      <c r="E374" s="71"/>
      <c r="F374" s="132" t="s">
        <v>111</v>
      </c>
      <c r="G374" s="132"/>
      <c r="H374" s="132"/>
      <c r="I374" s="132"/>
      <c r="J374" s="132"/>
      <c r="K374" s="132"/>
      <c r="L374" s="132"/>
      <c r="M374" s="62">
        <v>0</v>
      </c>
      <c r="N374" s="62">
        <v>0</v>
      </c>
    </row>
    <row r="375" spans="2:14" ht="15" customHeight="1" x14ac:dyDescent="0.25">
      <c r="B375" s="192">
        <f>SUM(B376:E381)</f>
        <v>8</v>
      </c>
      <c r="C375" s="192"/>
      <c r="D375" s="192"/>
      <c r="E375" s="190" t="s">
        <v>88</v>
      </c>
      <c r="F375" s="190"/>
      <c r="G375" s="190"/>
      <c r="H375" s="190"/>
      <c r="I375" s="190"/>
      <c r="J375" s="190"/>
      <c r="K375" s="190"/>
      <c r="L375" s="190"/>
      <c r="M375" s="13">
        <f>SUM(M376:M381)</f>
        <v>6</v>
      </c>
      <c r="N375" s="13">
        <f>SUM(N376:N381)</f>
        <v>2</v>
      </c>
    </row>
    <row r="376" spans="2:14" ht="15" customHeight="1" x14ac:dyDescent="0.25">
      <c r="B376" s="191">
        <f>M376+N376</f>
        <v>5</v>
      </c>
      <c r="C376" s="191"/>
      <c r="D376" s="191"/>
      <c r="E376" s="191"/>
      <c r="F376" s="132" t="s">
        <v>71</v>
      </c>
      <c r="G376" s="132"/>
      <c r="H376" s="132"/>
      <c r="I376" s="132"/>
      <c r="J376" s="132"/>
      <c r="K376" s="132"/>
      <c r="L376" s="132"/>
      <c r="M376" s="62">
        <v>4</v>
      </c>
      <c r="N376" s="62">
        <v>1</v>
      </c>
    </row>
    <row r="377" spans="2:14" ht="15" customHeight="1" x14ac:dyDescent="0.25">
      <c r="B377" s="191">
        <f t="shared" ref="B377:B381" si="20">M377+N377</f>
        <v>0</v>
      </c>
      <c r="C377" s="191"/>
      <c r="D377" s="191"/>
      <c r="E377" s="191"/>
      <c r="F377" s="132" t="s">
        <v>72</v>
      </c>
      <c r="G377" s="132"/>
      <c r="H377" s="132"/>
      <c r="I377" s="132"/>
      <c r="J377" s="132"/>
      <c r="K377" s="132"/>
      <c r="L377" s="132"/>
      <c r="M377" s="62">
        <v>0</v>
      </c>
      <c r="N377" s="62">
        <v>0</v>
      </c>
    </row>
    <row r="378" spans="2:14" ht="15" customHeight="1" x14ac:dyDescent="0.25">
      <c r="B378" s="191">
        <f t="shared" si="20"/>
        <v>1</v>
      </c>
      <c r="C378" s="191"/>
      <c r="D378" s="191"/>
      <c r="E378" s="191"/>
      <c r="F378" s="132" t="s">
        <v>73</v>
      </c>
      <c r="G378" s="132"/>
      <c r="H378" s="132"/>
      <c r="I378" s="132"/>
      <c r="J378" s="132"/>
      <c r="K378" s="132"/>
      <c r="L378" s="132"/>
      <c r="M378" s="62">
        <v>0</v>
      </c>
      <c r="N378" s="62">
        <v>1</v>
      </c>
    </row>
    <row r="379" spans="2:14" ht="15" customHeight="1" x14ac:dyDescent="0.25">
      <c r="B379" s="191">
        <f t="shared" si="20"/>
        <v>2</v>
      </c>
      <c r="C379" s="191"/>
      <c r="D379" s="191"/>
      <c r="E379" s="191"/>
      <c r="F379" s="132" t="s">
        <v>74</v>
      </c>
      <c r="G379" s="132"/>
      <c r="H379" s="132"/>
      <c r="I379" s="132"/>
      <c r="J379" s="132"/>
      <c r="K379" s="132"/>
      <c r="L379" s="132"/>
      <c r="M379" s="62">
        <v>2</v>
      </c>
      <c r="N379" s="62">
        <v>0</v>
      </c>
    </row>
    <row r="380" spans="2:14" ht="15" customHeight="1" x14ac:dyDescent="0.25">
      <c r="B380" s="191">
        <f t="shared" si="20"/>
        <v>0</v>
      </c>
      <c r="C380" s="191"/>
      <c r="D380" s="191"/>
      <c r="E380" s="191"/>
      <c r="F380" s="132" t="s">
        <v>75</v>
      </c>
      <c r="G380" s="132"/>
      <c r="H380" s="132"/>
      <c r="I380" s="132"/>
      <c r="J380" s="132"/>
      <c r="K380" s="132"/>
      <c r="L380" s="132"/>
      <c r="M380" s="62">
        <v>0</v>
      </c>
      <c r="N380" s="62">
        <v>0</v>
      </c>
    </row>
    <row r="381" spans="2:14" ht="15" customHeight="1" x14ac:dyDescent="0.25">
      <c r="B381" s="191">
        <f t="shared" si="20"/>
        <v>0</v>
      </c>
      <c r="C381" s="191"/>
      <c r="D381" s="191"/>
      <c r="E381" s="191"/>
      <c r="F381" s="132" t="s">
        <v>111</v>
      </c>
      <c r="G381" s="132"/>
      <c r="H381" s="132"/>
      <c r="I381" s="132"/>
      <c r="J381" s="132"/>
      <c r="K381" s="132"/>
      <c r="L381" s="132"/>
      <c r="M381" s="62">
        <v>0</v>
      </c>
      <c r="N381" s="62">
        <v>0</v>
      </c>
    </row>
    <row r="382" spans="2:14" x14ac:dyDescent="0.25">
      <c r="B382" s="1"/>
      <c r="C382" s="1"/>
      <c r="D382" s="1"/>
      <c r="E382" s="1"/>
      <c r="F382" s="1"/>
      <c r="G382" s="1"/>
      <c r="H382" s="1"/>
      <c r="I382" s="1"/>
      <c r="J382" s="4"/>
      <c r="K382" s="4"/>
      <c r="L382" s="4"/>
      <c r="M382" s="1"/>
      <c r="N382" s="1"/>
    </row>
  </sheetData>
  <mergeCells count="593">
    <mergeCell ref="C170:N170"/>
    <mergeCell ref="C171:M171"/>
    <mergeCell ref="C172:M172"/>
    <mergeCell ref="B321:E321"/>
    <mergeCell ref="F321:L321"/>
    <mergeCell ref="B314:E314"/>
    <mergeCell ref="F314:L314"/>
    <mergeCell ref="B315:E315"/>
    <mergeCell ref="F315:L315"/>
    <mergeCell ref="B316:E316"/>
    <mergeCell ref="F316:L316"/>
    <mergeCell ref="B317:E317"/>
    <mergeCell ref="F317:L317"/>
    <mergeCell ref="B318:D318"/>
    <mergeCell ref="E318:L318"/>
    <mergeCell ref="B313:D313"/>
    <mergeCell ref="E313:L313"/>
    <mergeCell ref="F307:L307"/>
    <mergeCell ref="B302:N302"/>
    <mergeCell ref="B303:N303"/>
    <mergeCell ref="B312:E312"/>
    <mergeCell ref="F312:L312"/>
    <mergeCell ref="B319:E319"/>
    <mergeCell ref="F319:L319"/>
    <mergeCell ref="F343:M343"/>
    <mergeCell ref="B343:E343"/>
    <mergeCell ref="B180:C180"/>
    <mergeCell ref="D180:L180"/>
    <mergeCell ref="B183:N183"/>
    <mergeCell ref="B78:N78"/>
    <mergeCell ref="B136:G136"/>
    <mergeCell ref="H136:L136"/>
    <mergeCell ref="B137:K137"/>
    <mergeCell ref="B138:K138"/>
    <mergeCell ref="B139:K139"/>
    <mergeCell ref="B131:J131"/>
    <mergeCell ref="B132:G132"/>
    <mergeCell ref="B116:L116"/>
    <mergeCell ref="C117:L117"/>
    <mergeCell ref="B112:G112"/>
    <mergeCell ref="H112:L112"/>
    <mergeCell ref="B113:K113"/>
    <mergeCell ref="B114:K114"/>
    <mergeCell ref="B115:N115"/>
    <mergeCell ref="B166:N166"/>
    <mergeCell ref="C167:N167"/>
    <mergeCell ref="C168:M168"/>
    <mergeCell ref="C169:M169"/>
    <mergeCell ref="B106:K106"/>
    <mergeCell ref="B107:K107"/>
    <mergeCell ref="B108:K108"/>
    <mergeCell ref="B109:K109"/>
    <mergeCell ref="B110:K110"/>
    <mergeCell ref="B111:K111"/>
    <mergeCell ref="B142:K142"/>
    <mergeCell ref="H132:L132"/>
    <mergeCell ref="B133:K133"/>
    <mergeCell ref="B135:D135"/>
    <mergeCell ref="E135:L135"/>
    <mergeCell ref="B140:K140"/>
    <mergeCell ref="B118:D118"/>
    <mergeCell ref="E118:L118"/>
    <mergeCell ref="B119:K119"/>
    <mergeCell ref="B120:K120"/>
    <mergeCell ref="B127:G127"/>
    <mergeCell ref="H127:L127"/>
    <mergeCell ref="B128:K128"/>
    <mergeCell ref="B129:K129"/>
    <mergeCell ref="B130:J130"/>
    <mergeCell ref="B121:N121"/>
    <mergeCell ref="B122:N122"/>
    <mergeCell ref="B123:N123"/>
    <mergeCell ref="B124:L124"/>
    <mergeCell ref="C125:L125"/>
    <mergeCell ref="B126:D126"/>
    <mergeCell ref="E126:L126"/>
    <mergeCell ref="B143:K143"/>
    <mergeCell ref="B144:K144"/>
    <mergeCell ref="B145:K145"/>
    <mergeCell ref="B134:J134"/>
    <mergeCell ref="B381:E381"/>
    <mergeCell ref="F381:L381"/>
    <mergeCell ref="B378:E378"/>
    <mergeCell ref="F378:L378"/>
    <mergeCell ref="B379:E379"/>
    <mergeCell ref="F379:L379"/>
    <mergeCell ref="B380:E380"/>
    <mergeCell ref="F380:L380"/>
    <mergeCell ref="B375:D375"/>
    <mergeCell ref="E375:L375"/>
    <mergeCell ref="B376:E376"/>
    <mergeCell ref="F376:L376"/>
    <mergeCell ref="B377:E377"/>
    <mergeCell ref="F377:L377"/>
    <mergeCell ref="F373:L373"/>
    <mergeCell ref="B374:E374"/>
    <mergeCell ref="B146:G146"/>
    <mergeCell ref="H146:L146"/>
    <mergeCell ref="F374:L374"/>
    <mergeCell ref="B369:E369"/>
    <mergeCell ref="F369:L369"/>
    <mergeCell ref="B370:E370"/>
    <mergeCell ref="F370:L370"/>
    <mergeCell ref="B371:E371"/>
    <mergeCell ref="F371:L371"/>
    <mergeCell ref="B372:E372"/>
    <mergeCell ref="F372:L372"/>
    <mergeCell ref="B373:E373"/>
    <mergeCell ref="B366:E366"/>
    <mergeCell ref="F366:L366"/>
    <mergeCell ref="B367:E367"/>
    <mergeCell ref="F367:L367"/>
    <mergeCell ref="B368:D368"/>
    <mergeCell ref="E368:L368"/>
    <mergeCell ref="B363:E363"/>
    <mergeCell ref="F363:L363"/>
    <mergeCell ref="B364:E364"/>
    <mergeCell ref="F364:L364"/>
    <mergeCell ref="B365:E365"/>
    <mergeCell ref="F365:L365"/>
    <mergeCell ref="B360:E360"/>
    <mergeCell ref="F360:L360"/>
    <mergeCell ref="B361:D361"/>
    <mergeCell ref="E361:L361"/>
    <mergeCell ref="B362:E362"/>
    <mergeCell ref="F362:L362"/>
    <mergeCell ref="B357:E357"/>
    <mergeCell ref="F357:L357"/>
    <mergeCell ref="B358:E358"/>
    <mergeCell ref="F358:L358"/>
    <mergeCell ref="B359:E359"/>
    <mergeCell ref="F359:L359"/>
    <mergeCell ref="B354:D354"/>
    <mergeCell ref="E354:L354"/>
    <mergeCell ref="B355:E355"/>
    <mergeCell ref="F355:L355"/>
    <mergeCell ref="B356:E356"/>
    <mergeCell ref="F356:L356"/>
    <mergeCell ref="B351:E351"/>
    <mergeCell ref="F351:L351"/>
    <mergeCell ref="B352:E352"/>
    <mergeCell ref="F352:L352"/>
    <mergeCell ref="B353:E353"/>
    <mergeCell ref="F353:L353"/>
    <mergeCell ref="B348:E348"/>
    <mergeCell ref="F348:L348"/>
    <mergeCell ref="B349:E349"/>
    <mergeCell ref="F349:L349"/>
    <mergeCell ref="B350:E350"/>
    <mergeCell ref="F350:L350"/>
    <mergeCell ref="B344:N344"/>
    <mergeCell ref="B345:L345"/>
    <mergeCell ref="B346:C346"/>
    <mergeCell ref="D346:L346"/>
    <mergeCell ref="B347:D347"/>
    <mergeCell ref="E347:L347"/>
    <mergeCell ref="B331:M331"/>
    <mergeCell ref="B329:E329"/>
    <mergeCell ref="F329:L329"/>
    <mergeCell ref="B332:M332"/>
    <mergeCell ref="B333:M333"/>
    <mergeCell ref="B342:E342"/>
    <mergeCell ref="F342:L342"/>
    <mergeCell ref="B339:D339"/>
    <mergeCell ref="E339:L339"/>
    <mergeCell ref="B340:E340"/>
    <mergeCell ref="F340:L340"/>
    <mergeCell ref="B341:E341"/>
    <mergeCell ref="F341:L341"/>
    <mergeCell ref="B336:E336"/>
    <mergeCell ref="F336:L336"/>
    <mergeCell ref="B337:E337"/>
    <mergeCell ref="F337:L337"/>
    <mergeCell ref="B338:E338"/>
    <mergeCell ref="F338:L338"/>
    <mergeCell ref="B334:C334"/>
    <mergeCell ref="D334:L334"/>
    <mergeCell ref="B335:D335"/>
    <mergeCell ref="E335:L335"/>
    <mergeCell ref="B330:E330"/>
    <mergeCell ref="F330:L330"/>
    <mergeCell ref="B326:E326"/>
    <mergeCell ref="F326:L326"/>
    <mergeCell ref="B327:E327"/>
    <mergeCell ref="F327:L327"/>
    <mergeCell ref="B328:E328"/>
    <mergeCell ref="F328:L328"/>
    <mergeCell ref="B322:E322"/>
    <mergeCell ref="F322:L322"/>
    <mergeCell ref="B324:L324"/>
    <mergeCell ref="B325:C325"/>
    <mergeCell ref="D325:L325"/>
    <mergeCell ref="B323:E323"/>
    <mergeCell ref="F323:L323"/>
    <mergeCell ref="B320:E320"/>
    <mergeCell ref="F320:L320"/>
    <mergeCell ref="I296:L296"/>
    <mergeCell ref="B299:N299"/>
    <mergeCell ref="B297:H297"/>
    <mergeCell ref="I297:L297"/>
    <mergeCell ref="B311:E311"/>
    <mergeCell ref="F311:L311"/>
    <mergeCell ref="B308:E308"/>
    <mergeCell ref="F308:L308"/>
    <mergeCell ref="B309:E309"/>
    <mergeCell ref="F309:L309"/>
    <mergeCell ref="B310:E310"/>
    <mergeCell ref="F310:L310"/>
    <mergeCell ref="B305:C305"/>
    <mergeCell ref="D305:L305"/>
    <mergeCell ref="B306:D306"/>
    <mergeCell ref="E306:L306"/>
    <mergeCell ref="B307:E307"/>
    <mergeCell ref="B304:L304"/>
    <mergeCell ref="B300:N300"/>
    <mergeCell ref="B301:C301"/>
    <mergeCell ref="D301:N301"/>
    <mergeCell ref="B296:H296"/>
    <mergeCell ref="B288:I288"/>
    <mergeCell ref="J288:N288"/>
    <mergeCell ref="B289:I289"/>
    <mergeCell ref="J289:N289"/>
    <mergeCell ref="B290:H290"/>
    <mergeCell ref="I290:N290"/>
    <mergeCell ref="B295:E295"/>
    <mergeCell ref="F295:L295"/>
    <mergeCell ref="B291:I291"/>
    <mergeCell ref="J291:N291"/>
    <mergeCell ref="B292:I292"/>
    <mergeCell ref="J292:N292"/>
    <mergeCell ref="B293:N293"/>
    <mergeCell ref="B294:L294"/>
    <mergeCell ref="B285:I285"/>
    <mergeCell ref="J285:N285"/>
    <mergeCell ref="B286:I286"/>
    <mergeCell ref="J286:N286"/>
    <mergeCell ref="B287:H287"/>
    <mergeCell ref="I287:N287"/>
    <mergeCell ref="B282:I282"/>
    <mergeCell ref="J282:N282"/>
    <mergeCell ref="B283:G283"/>
    <mergeCell ref="H283:N283"/>
    <mergeCell ref="B284:H284"/>
    <mergeCell ref="I284:N284"/>
    <mergeCell ref="B279:I279"/>
    <mergeCell ref="J279:N279"/>
    <mergeCell ref="B280:H280"/>
    <mergeCell ref="I280:N280"/>
    <mergeCell ref="B281:I281"/>
    <mergeCell ref="J281:N281"/>
    <mergeCell ref="B276:G276"/>
    <mergeCell ref="H276:N276"/>
    <mergeCell ref="B277:H277"/>
    <mergeCell ref="I277:N277"/>
    <mergeCell ref="B278:I278"/>
    <mergeCell ref="J278:N278"/>
    <mergeCell ref="B272:G272"/>
    <mergeCell ref="H272:N272"/>
    <mergeCell ref="B273:G273"/>
    <mergeCell ref="H273:N273"/>
    <mergeCell ref="B275:N275"/>
    <mergeCell ref="B269:C269"/>
    <mergeCell ref="D269:N269"/>
    <mergeCell ref="B270:G270"/>
    <mergeCell ref="H270:N270"/>
    <mergeCell ref="B271:G271"/>
    <mergeCell ref="H271:N271"/>
    <mergeCell ref="B263:G263"/>
    <mergeCell ref="H263:N263"/>
    <mergeCell ref="B265:G265"/>
    <mergeCell ref="H265:N265"/>
    <mergeCell ref="B267:G267"/>
    <mergeCell ref="H267:N267"/>
    <mergeCell ref="B268:H268"/>
    <mergeCell ref="I268:N268"/>
    <mergeCell ref="B266:H266"/>
    <mergeCell ref="I266:N266"/>
    <mergeCell ref="B259:G259"/>
    <mergeCell ref="H259:N259"/>
    <mergeCell ref="B260:C260"/>
    <mergeCell ref="D260:N260"/>
    <mergeCell ref="B261:G261"/>
    <mergeCell ref="H261:N261"/>
    <mergeCell ref="B256:C256"/>
    <mergeCell ref="D256:N256"/>
    <mergeCell ref="B257:G257"/>
    <mergeCell ref="H257:N257"/>
    <mergeCell ref="B258:G258"/>
    <mergeCell ref="H258:N258"/>
    <mergeCell ref="B253:G253"/>
    <mergeCell ref="H253:N253"/>
    <mergeCell ref="B254:G254"/>
    <mergeCell ref="H254:J254"/>
    <mergeCell ref="L254:N254"/>
    <mergeCell ref="B255:G255"/>
    <mergeCell ref="H255:J255"/>
    <mergeCell ref="L255:N255"/>
    <mergeCell ref="B250:G250"/>
    <mergeCell ref="H250:N250"/>
    <mergeCell ref="B251:G251"/>
    <mergeCell ref="H251:J251"/>
    <mergeCell ref="L251:N251"/>
    <mergeCell ref="B252:G252"/>
    <mergeCell ref="H252:J252"/>
    <mergeCell ref="L252:N252"/>
    <mergeCell ref="B247:G247"/>
    <mergeCell ref="H247:N247"/>
    <mergeCell ref="H248:J248"/>
    <mergeCell ref="L248:N248"/>
    <mergeCell ref="B249:G249"/>
    <mergeCell ref="H249:J249"/>
    <mergeCell ref="L249:N249"/>
    <mergeCell ref="B244:G244"/>
    <mergeCell ref="B246:C246"/>
    <mergeCell ref="D246:N246"/>
    <mergeCell ref="H244:M244"/>
    <mergeCell ref="B241:G241"/>
    <mergeCell ref="B242:C242"/>
    <mergeCell ref="B243:G243"/>
    <mergeCell ref="B238:G238"/>
    <mergeCell ref="B239:G239"/>
    <mergeCell ref="B240:G240"/>
    <mergeCell ref="H238:M238"/>
    <mergeCell ref="H239:M239"/>
    <mergeCell ref="H240:M240"/>
    <mergeCell ref="H241:M241"/>
    <mergeCell ref="D242:M242"/>
    <mergeCell ref="H243:M243"/>
    <mergeCell ref="B235:G235"/>
    <mergeCell ref="B236:G236"/>
    <mergeCell ref="B237:C237"/>
    <mergeCell ref="B232:G232"/>
    <mergeCell ref="B233:C233"/>
    <mergeCell ref="B234:G234"/>
    <mergeCell ref="H232:M232"/>
    <mergeCell ref="D233:M233"/>
    <mergeCell ref="H234:M234"/>
    <mergeCell ref="H235:M235"/>
    <mergeCell ref="H236:M236"/>
    <mergeCell ref="D237:M237"/>
    <mergeCell ref="B231:G231"/>
    <mergeCell ref="B226:G226"/>
    <mergeCell ref="B227:G227"/>
    <mergeCell ref="B228:G228"/>
    <mergeCell ref="H226:M226"/>
    <mergeCell ref="H227:M227"/>
    <mergeCell ref="H228:M228"/>
    <mergeCell ref="D229:M229"/>
    <mergeCell ref="H230:M230"/>
    <mergeCell ref="H231:M231"/>
    <mergeCell ref="B224:G224"/>
    <mergeCell ref="B225:C225"/>
    <mergeCell ref="B220:G220"/>
    <mergeCell ref="B221:C221"/>
    <mergeCell ref="B222:G222"/>
    <mergeCell ref="H224:M224"/>
    <mergeCell ref="D225:M225"/>
    <mergeCell ref="B229:C229"/>
    <mergeCell ref="B230:G230"/>
    <mergeCell ref="B223:G223"/>
    <mergeCell ref="H222:M222"/>
    <mergeCell ref="B206:G206"/>
    <mergeCell ref="B207:G207"/>
    <mergeCell ref="B208:G208"/>
    <mergeCell ref="B209:C209"/>
    <mergeCell ref="B210:G210"/>
    <mergeCell ref="B211:G211"/>
    <mergeCell ref="B212:G212"/>
    <mergeCell ref="B213:C213"/>
    <mergeCell ref="B214:G214"/>
    <mergeCell ref="H194:M194"/>
    <mergeCell ref="H195:M195"/>
    <mergeCell ref="H196:M196"/>
    <mergeCell ref="D197:M197"/>
    <mergeCell ref="H198:M198"/>
    <mergeCell ref="H199:M199"/>
    <mergeCell ref="B203:G203"/>
    <mergeCell ref="B204:G204"/>
    <mergeCell ref="B205:C205"/>
    <mergeCell ref="B200:G200"/>
    <mergeCell ref="B201:C201"/>
    <mergeCell ref="B202:G202"/>
    <mergeCell ref="H200:M200"/>
    <mergeCell ref="D201:M201"/>
    <mergeCell ref="H202:M202"/>
    <mergeCell ref="H203:M203"/>
    <mergeCell ref="H204:M204"/>
    <mergeCell ref="D205:M205"/>
    <mergeCell ref="B193:C193"/>
    <mergeCell ref="B188:G188"/>
    <mergeCell ref="B189:C189"/>
    <mergeCell ref="B190:G190"/>
    <mergeCell ref="B197:C197"/>
    <mergeCell ref="B198:G198"/>
    <mergeCell ref="B199:G199"/>
    <mergeCell ref="B194:G194"/>
    <mergeCell ref="B195:G195"/>
    <mergeCell ref="B196:G196"/>
    <mergeCell ref="B185:C185"/>
    <mergeCell ref="B186:G186"/>
    <mergeCell ref="B187:G187"/>
    <mergeCell ref="B181:C181"/>
    <mergeCell ref="D181:L181"/>
    <mergeCell ref="B182:C182"/>
    <mergeCell ref="D182:L182"/>
    <mergeCell ref="B191:G191"/>
    <mergeCell ref="B192:G192"/>
    <mergeCell ref="B176:N176"/>
    <mergeCell ref="B179:C179"/>
    <mergeCell ref="D179:L179"/>
    <mergeCell ref="B147:K147"/>
    <mergeCell ref="B148:K148"/>
    <mergeCell ref="B149:K149"/>
    <mergeCell ref="B150:K150"/>
    <mergeCell ref="B151:K151"/>
    <mergeCell ref="C177:N177"/>
    <mergeCell ref="B178:L178"/>
    <mergeCell ref="B152:K152"/>
    <mergeCell ref="B158:N158"/>
    <mergeCell ref="C159:N159"/>
    <mergeCell ref="C160:M160"/>
    <mergeCell ref="C161:M161"/>
    <mergeCell ref="B156:N157"/>
    <mergeCell ref="B174:N175"/>
    <mergeCell ref="C164:M164"/>
    <mergeCell ref="C162:N162"/>
    <mergeCell ref="C163:M163"/>
    <mergeCell ref="B153:G153"/>
    <mergeCell ref="H153:L153"/>
    <mergeCell ref="B154:K154"/>
    <mergeCell ref="B155:K155"/>
    <mergeCell ref="B102:K102"/>
    <mergeCell ref="B103:K103"/>
    <mergeCell ref="B104:K104"/>
    <mergeCell ref="B105:G105"/>
    <mergeCell ref="H105:L105"/>
    <mergeCell ref="B96:G96"/>
    <mergeCell ref="H96:L96"/>
    <mergeCell ref="B97:K97"/>
    <mergeCell ref="B98:K98"/>
    <mergeCell ref="B99:K99"/>
    <mergeCell ref="B100:K100"/>
    <mergeCell ref="B101:K101"/>
    <mergeCell ref="B68:N68"/>
    <mergeCell ref="B64:J64"/>
    <mergeCell ref="K64:L64"/>
    <mergeCell ref="B65:G65"/>
    <mergeCell ref="H65:L65"/>
    <mergeCell ref="B66:K66"/>
    <mergeCell ref="B67:K67"/>
    <mergeCell ref="B74:J75"/>
    <mergeCell ref="B77:C77"/>
    <mergeCell ref="D77:N77"/>
    <mergeCell ref="B69:N70"/>
    <mergeCell ref="K53:L53"/>
    <mergeCell ref="B54:J54"/>
    <mergeCell ref="K54:L54"/>
    <mergeCell ref="B55:J55"/>
    <mergeCell ref="K55:L55"/>
    <mergeCell ref="B56:J56"/>
    <mergeCell ref="K56:L56"/>
    <mergeCell ref="B50:J50"/>
    <mergeCell ref="K50:L50"/>
    <mergeCell ref="B51:J51"/>
    <mergeCell ref="K51:L51"/>
    <mergeCell ref="B52:J52"/>
    <mergeCell ref="K52:L52"/>
    <mergeCell ref="B53:J53"/>
    <mergeCell ref="B61:J61"/>
    <mergeCell ref="K61:L61"/>
    <mergeCell ref="B63:J63"/>
    <mergeCell ref="K63:L63"/>
    <mergeCell ref="B59:J59"/>
    <mergeCell ref="K59:L59"/>
    <mergeCell ref="B60:J60"/>
    <mergeCell ref="K60:L60"/>
    <mergeCell ref="B57:J57"/>
    <mergeCell ref="K57:L57"/>
    <mergeCell ref="B58:G58"/>
    <mergeCell ref="H58:L58"/>
    <mergeCell ref="B62:J62"/>
    <mergeCell ref="K62:L62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4:J44"/>
    <mergeCell ref="B262:H262"/>
    <mergeCell ref="I262:N262"/>
    <mergeCell ref="B264:H264"/>
    <mergeCell ref="I264:N264"/>
    <mergeCell ref="B215:G215"/>
    <mergeCell ref="B216:G216"/>
    <mergeCell ref="B45:J45"/>
    <mergeCell ref="B46:D46"/>
    <mergeCell ref="E46:L46"/>
    <mergeCell ref="B47:G47"/>
    <mergeCell ref="H47:L47"/>
    <mergeCell ref="B184:M184"/>
    <mergeCell ref="D185:M185"/>
    <mergeCell ref="H186:M186"/>
    <mergeCell ref="H187:M187"/>
    <mergeCell ref="H188:M188"/>
    <mergeCell ref="D189:M189"/>
    <mergeCell ref="H190:M190"/>
    <mergeCell ref="H191:M191"/>
    <mergeCell ref="H192:M192"/>
    <mergeCell ref="D193:M193"/>
    <mergeCell ref="B48:J48"/>
    <mergeCell ref="H223:M223"/>
    <mergeCell ref="H206:M206"/>
    <mergeCell ref="B219:G219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K48:L48"/>
    <mergeCell ref="B49:J49"/>
    <mergeCell ref="K49:L49"/>
    <mergeCell ref="K39:L39"/>
    <mergeCell ref="B42:G42"/>
    <mergeCell ref="B40:J40"/>
    <mergeCell ref="K40:L40"/>
    <mergeCell ref="B79:N79"/>
    <mergeCell ref="B41:J41"/>
    <mergeCell ref="B80:N80"/>
    <mergeCell ref="B81:L81"/>
    <mergeCell ref="C82:L82"/>
    <mergeCell ref="B83:D83"/>
    <mergeCell ref="E83:L83"/>
    <mergeCell ref="B71:N71"/>
    <mergeCell ref="B72:C72"/>
    <mergeCell ref="D72:K72"/>
    <mergeCell ref="L72:N72"/>
    <mergeCell ref="B73:C73"/>
    <mergeCell ref="D73:K73"/>
    <mergeCell ref="L73:N73"/>
    <mergeCell ref="M74:N74"/>
    <mergeCell ref="M75:N75"/>
    <mergeCell ref="H215:M215"/>
    <mergeCell ref="H216:M216"/>
    <mergeCell ref="D217:M217"/>
    <mergeCell ref="H218:M218"/>
    <mergeCell ref="H219:M219"/>
    <mergeCell ref="H220:M220"/>
    <mergeCell ref="D221:M221"/>
    <mergeCell ref="B91:G91"/>
    <mergeCell ref="H91:L91"/>
    <mergeCell ref="B92:K92"/>
    <mergeCell ref="B94:K94"/>
    <mergeCell ref="B95:D95"/>
    <mergeCell ref="E95:L95"/>
    <mergeCell ref="H207:M207"/>
    <mergeCell ref="H208:M208"/>
    <mergeCell ref="D209:M209"/>
    <mergeCell ref="H210:M210"/>
    <mergeCell ref="H211:M211"/>
    <mergeCell ref="H212:M212"/>
    <mergeCell ref="D213:M213"/>
    <mergeCell ref="H214:M214"/>
    <mergeCell ref="B141:K141"/>
    <mergeCell ref="B217:C217"/>
    <mergeCell ref="B218:G218"/>
    <mergeCell ref="B84:G84"/>
    <mergeCell ref="H84:L84"/>
    <mergeCell ref="B85:K85"/>
    <mergeCell ref="B86:K86"/>
    <mergeCell ref="B87:K87"/>
    <mergeCell ref="B88:K88"/>
    <mergeCell ref="B89:K89"/>
    <mergeCell ref="B90:K90"/>
    <mergeCell ref="B93:J93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&amp;LREV. B&amp;C&amp;P&amp;RFSGC-114-8-INS-08</oddFooter>
  </headerFooter>
  <rowBreaks count="4" manualBreakCount="4">
    <brk id="114" max="16383" man="1"/>
    <brk id="189" max="16383" man="1"/>
    <brk id="244" max="16383" man="1"/>
    <brk id="3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feb-jun 2022</vt:lpstr>
      <vt:lpstr>'Numeralia feb-jun 2022'!Títulos_a_imprimir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2023-08-01T19:13:48Z</dcterms:modified>
</cp:coreProperties>
</file>